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_hochladen\Neuer Ordner\"/>
    </mc:Choice>
  </mc:AlternateContent>
  <bookViews>
    <workbookView xWindow="240" yWindow="105" windowWidth="14805" windowHeight="8010"/>
  </bookViews>
  <sheets>
    <sheet name="Lieferantenselbstauskunft" sheetId="4" r:id="rId1"/>
  </sheets>
  <functionGroups builtInGroupCount="18"/>
  <definedNames>
    <definedName name="_xlnm.Print_Area" localSheetId="0">Lieferantenselbstauskunft!$A$1:$E$100</definedName>
    <definedName name="_xlnm.Print_Titles" localSheetId="0">Lieferantenselbstauskunft!$1:$2</definedName>
  </definedNames>
  <calcPr calcId="152511"/>
</workbook>
</file>

<file path=xl/calcChain.xml><?xml version="1.0" encoding="utf-8"?>
<calcChain xmlns="http://schemas.openxmlformats.org/spreadsheetml/2006/main">
  <c r="H5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1" i="4"/>
  <c r="H22" i="4"/>
  <c r="H23" i="4"/>
  <c r="H24" i="4"/>
  <c r="H25" i="4"/>
  <c r="H26" i="4"/>
  <c r="H27" i="4"/>
  <c r="H29" i="4"/>
  <c r="H30" i="4"/>
  <c r="H31" i="4"/>
  <c r="H32" i="4"/>
  <c r="H33" i="4"/>
  <c r="H34" i="4"/>
  <c r="H35" i="4"/>
  <c r="H37" i="4"/>
  <c r="H38" i="4"/>
  <c r="H39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6" i="4"/>
  <c r="G46" i="4"/>
  <c r="H46" i="4"/>
  <c r="F48" i="4"/>
  <c r="G48" i="4"/>
  <c r="H48" i="4"/>
  <c r="F49" i="4"/>
  <c r="G49" i="4"/>
  <c r="H49" i="4"/>
  <c r="F51" i="4"/>
  <c r="G51" i="4"/>
  <c r="H51" i="4"/>
  <c r="F52" i="4"/>
  <c r="G52" i="4"/>
  <c r="H52" i="4"/>
  <c r="F53" i="4"/>
  <c r="G53" i="4"/>
  <c r="H53" i="4"/>
  <c r="F54" i="4"/>
  <c r="G54" i="4"/>
  <c r="H54" i="4"/>
  <c r="F55" i="4"/>
  <c r="G55" i="4"/>
  <c r="H55" i="4"/>
  <c r="F57" i="4"/>
  <c r="G57" i="4"/>
  <c r="H57" i="4"/>
  <c r="F58" i="4"/>
  <c r="G58" i="4"/>
  <c r="H58" i="4"/>
  <c r="F59" i="4"/>
  <c r="G59" i="4"/>
  <c r="H59" i="4"/>
  <c r="F60" i="4"/>
  <c r="G60" i="4"/>
  <c r="H60" i="4"/>
  <c r="F61" i="4"/>
  <c r="G61" i="4"/>
  <c r="H61" i="4"/>
  <c r="F62" i="4"/>
  <c r="G62" i="4"/>
  <c r="H62" i="4"/>
  <c r="F63" i="4"/>
  <c r="G63" i="4"/>
  <c r="H63" i="4"/>
  <c r="F65" i="4"/>
  <c r="G65" i="4"/>
  <c r="H65" i="4"/>
  <c r="F66" i="4"/>
  <c r="G66" i="4"/>
  <c r="H66" i="4"/>
  <c r="F67" i="4"/>
  <c r="G67" i="4"/>
  <c r="H67" i="4"/>
  <c r="F68" i="4"/>
  <c r="G68" i="4"/>
  <c r="H68" i="4"/>
  <c r="F70" i="4"/>
  <c r="G70" i="4"/>
  <c r="H70" i="4"/>
  <c r="H72" i="4" s="1"/>
  <c r="F71" i="4"/>
  <c r="G71" i="4"/>
  <c r="H71" i="4"/>
  <c r="F73" i="4"/>
  <c r="G73" i="4"/>
  <c r="H73" i="4"/>
  <c r="F74" i="4"/>
  <c r="G74" i="4"/>
  <c r="H74" i="4"/>
  <c r="F75" i="4"/>
  <c r="G75" i="4"/>
  <c r="H75" i="4"/>
  <c r="F77" i="4"/>
  <c r="G77" i="4"/>
  <c r="H77" i="4"/>
  <c r="F78" i="4"/>
  <c r="G78" i="4"/>
  <c r="H78" i="4"/>
  <c r="F80" i="4"/>
  <c r="G80" i="4"/>
  <c r="H80" i="4"/>
  <c r="G81" i="4"/>
  <c r="H81" i="4"/>
  <c r="F82" i="4"/>
  <c r="G82" i="4"/>
  <c r="H82" i="4"/>
  <c r="G83" i="4"/>
  <c r="H83" i="4"/>
  <c r="F85" i="4"/>
  <c r="G85" i="4"/>
  <c r="H85" i="4"/>
  <c r="F86" i="4"/>
  <c r="G86" i="4"/>
  <c r="H86" i="4"/>
  <c r="F87" i="4"/>
  <c r="G87" i="4"/>
  <c r="H87" i="4"/>
  <c r="F89" i="4"/>
  <c r="G89" i="4"/>
  <c r="H89" i="4"/>
  <c r="F90" i="4"/>
  <c r="G90" i="4"/>
  <c r="H90" i="4"/>
  <c r="H92" i="4"/>
  <c r="H93" i="4"/>
  <c r="H94" i="4"/>
  <c r="H91" i="4" l="1"/>
  <c r="H36" i="4"/>
  <c r="H95" i="4"/>
  <c r="H50" i="4"/>
  <c r="H20" i="4"/>
  <c r="H79" i="4"/>
  <c r="H69" i="4"/>
  <c r="G93" i="4"/>
  <c r="G94" i="4" s="1"/>
  <c r="F95" i="4" s="1"/>
  <c r="H76" i="4"/>
  <c r="H64" i="4"/>
  <c r="F93" i="4"/>
  <c r="H88" i="4"/>
  <c r="H84" i="4"/>
  <c r="H56" i="4"/>
  <c r="H47" i="4"/>
  <c r="H40" i="4"/>
  <c r="H28" i="4"/>
  <c r="A100" i="4" l="1"/>
  <c r="A2" i="4" s="1"/>
</calcChain>
</file>

<file path=xl/sharedStrings.xml><?xml version="1.0" encoding="utf-8"?>
<sst xmlns="http://schemas.openxmlformats.org/spreadsheetml/2006/main" count="217" uniqueCount="185">
  <si>
    <t>Nr.</t>
  </si>
  <si>
    <r>
      <rPr>
        <sz val="9"/>
        <rFont val="Arial"/>
        <family val="2"/>
      </rPr>
      <t>indirekte Materialien = Anlagen(-teile), Bedarfsgegenstände, technische Hilfsmittel, Hilfs- und Betriebsstoffe</t>
    </r>
    <r>
      <rPr>
        <sz val="8"/>
        <rFont val="Arial"/>
        <family val="2"/>
      </rPr>
      <t xml:space="preserve">
indirect materials = machines, machine parts, commodities, facilities, auxiliary and operating materials</t>
    </r>
  </si>
  <si>
    <t>Prüf-summe</t>
  </si>
  <si>
    <r>
      <rPr>
        <b/>
        <sz val="12"/>
        <rFont val="Arial"/>
        <family val="2"/>
      </rPr>
      <t>Unternehmensdaten</t>
    </r>
    <r>
      <rPr>
        <b/>
        <sz val="10"/>
        <rFont val="Arial"/>
        <family val="2"/>
      </rPr>
      <t xml:space="preserve"> / Company data</t>
    </r>
  </si>
  <si>
    <t>Kommentar / Opinion</t>
  </si>
  <si>
    <t>1.1</t>
  </si>
  <si>
    <r>
      <t xml:space="preserve">Gelieferte Artikel
</t>
    </r>
    <r>
      <rPr>
        <b/>
        <sz val="8"/>
        <rFont val="Arial"/>
        <family val="2"/>
      </rPr>
      <t>Delivered material</t>
    </r>
  </si>
  <si>
    <t>1.2</t>
  </si>
  <si>
    <r>
      <t xml:space="preserve">Name des Unternehmens
</t>
    </r>
    <r>
      <rPr>
        <b/>
        <sz val="8"/>
        <rFont val="Arial"/>
        <family val="2"/>
      </rPr>
      <t>Name of the company</t>
    </r>
  </si>
  <si>
    <t>1.3</t>
  </si>
  <si>
    <r>
      <t xml:space="preserve">Adresse (PLZ, Ort, Straße, Nummer)
</t>
    </r>
    <r>
      <rPr>
        <b/>
        <sz val="8"/>
        <rFont val="Arial"/>
        <family val="2"/>
      </rPr>
      <t>Address (postcode, town, street, number)</t>
    </r>
  </si>
  <si>
    <t>1.4</t>
  </si>
  <si>
    <r>
      <t xml:space="preserve">Homepage / </t>
    </r>
    <r>
      <rPr>
        <sz val="8"/>
        <rFont val="Arial"/>
        <family val="2"/>
      </rPr>
      <t>Homepage</t>
    </r>
  </si>
  <si>
    <t>1.5</t>
  </si>
  <si>
    <r>
      <t xml:space="preserve">Zentrale (Telefon, Fax, E-Mail)
</t>
    </r>
    <r>
      <rPr>
        <b/>
        <sz val="8"/>
        <rFont val="Arial"/>
        <family val="2"/>
      </rPr>
      <t>Headquarters (telephone, fax, e-mail)</t>
    </r>
  </si>
  <si>
    <t>1.6</t>
  </si>
  <si>
    <r>
      <t xml:space="preserve">Geschäftsform (AG, KG usw.)                                
</t>
    </r>
    <r>
      <rPr>
        <sz val="8"/>
        <rFont val="Arial"/>
        <family val="2"/>
      </rPr>
      <t>Legal form (public limited company, limited partnership etc.)</t>
    </r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</si>
  <si>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</si>
  <si>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</si>
  <si>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</si>
  <si>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</si>
  <si>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</si>
  <si>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</si>
  <si>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</si>
  <si>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</si>
  <si>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</si>
  <si>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r>
      <rPr>
        <b/>
        <sz val="12"/>
        <rFont val="Arial"/>
        <family val="2"/>
      </rPr>
      <t>Ansprechpartner</t>
    </r>
    <r>
      <rPr>
        <b/>
        <sz val="10"/>
        <rFont val="Arial"/>
        <family val="2"/>
      </rPr>
      <t xml:space="preserve"> / Contact</t>
    </r>
  </si>
  <si>
    <t>2.1</t>
  </si>
  <si>
    <r>
      <t xml:space="preserve">Geschäftsleitung </t>
    </r>
    <r>
      <rPr>
        <sz val="9"/>
        <rFont val="Arial"/>
        <family val="2"/>
      </rPr>
      <t>(Name, Tel., Fax, E-Mail)</t>
    </r>
    <r>
      <rPr>
        <sz val="10"/>
        <rFont val="Arial"/>
        <family val="2"/>
      </rPr>
      <t xml:space="preserve"> 
</t>
    </r>
    <r>
      <rPr>
        <sz val="8"/>
        <rFont val="Arial"/>
        <family val="2"/>
      </rPr>
      <t>Management (name, telephone, fax, e-mail)</t>
    </r>
  </si>
  <si>
    <t>2.2</t>
  </si>
  <si>
    <r>
      <t xml:space="preserve">Vertrieb </t>
    </r>
    <r>
      <rPr>
        <sz val="9"/>
        <rFont val="Arial"/>
        <family val="2"/>
      </rPr>
      <t>(Name, Tel., Fax, E-Mail)</t>
    </r>
    <r>
      <rPr>
        <sz val="10"/>
        <rFont val="Arial"/>
        <family val="2"/>
      </rPr>
      <t xml:space="preserve">                      
</t>
    </r>
    <r>
      <rPr>
        <sz val="8"/>
        <rFont val="Arial"/>
        <family val="2"/>
      </rPr>
      <t>Sales (name, telephone, fax, e-mail)</t>
    </r>
  </si>
  <si>
    <t>2.3</t>
  </si>
  <si>
    <r>
      <t xml:space="preserve">Qualitätsmanagement </t>
    </r>
    <r>
      <rPr>
        <sz val="9"/>
        <rFont val="Arial"/>
        <family val="2"/>
      </rPr>
      <t>(Name, Tel., Fax, E-Mail)</t>
    </r>
    <r>
      <rPr>
        <sz val="10"/>
        <rFont val="Arial"/>
        <family val="2"/>
      </rPr>
      <t xml:space="preserve">                                                                     
</t>
    </r>
    <r>
      <rPr>
        <sz val="8"/>
        <rFont val="Arial"/>
        <family val="2"/>
      </rPr>
      <t>Quality Management (name, telephone, fax, e-mail)</t>
    </r>
  </si>
  <si>
    <t>2.4</t>
  </si>
  <si>
    <r>
      <t xml:space="preserve">Qualitätssicherung </t>
    </r>
    <r>
      <rPr>
        <sz val="9"/>
        <rFont val="Arial"/>
        <family val="2"/>
      </rPr>
      <t>(Name, Tel., Fax, E-Mail)</t>
    </r>
    <r>
      <rPr>
        <sz val="10"/>
        <rFont val="Arial"/>
        <family val="2"/>
      </rPr>
      <t xml:space="preserve">          
</t>
    </r>
    <r>
      <rPr>
        <sz val="8"/>
        <rFont val="Arial"/>
        <family val="2"/>
      </rPr>
      <t>Quality Assurance (name, telephone, fax, e-mail)</t>
    </r>
  </si>
  <si>
    <t>2.5</t>
  </si>
  <si>
    <r>
      <t xml:space="preserve">Forschung u. Entwicklung </t>
    </r>
    <r>
      <rPr>
        <sz val="9"/>
        <rFont val="Arial"/>
        <family val="2"/>
      </rPr>
      <t>(Name, Tel., Fax, E-Mail)</t>
    </r>
    <r>
      <rPr>
        <sz val="10"/>
        <rFont val="Arial"/>
        <family val="2"/>
      </rPr>
      <t xml:space="preserve">                                                                    
</t>
    </r>
    <r>
      <rPr>
        <sz val="8"/>
        <rFont val="Arial"/>
        <family val="2"/>
      </rPr>
      <t>R &amp; D (name, telephone, fax, e-mail)</t>
    </r>
  </si>
  <si>
    <t>2.6</t>
  </si>
  <si>
    <t>2.7</t>
  </si>
  <si>
    <r>
      <t xml:space="preserve">Notfallkontakt (7T/24h) </t>
    </r>
    <r>
      <rPr>
        <b/>
        <i/>
        <sz val="9"/>
        <rFont val="Arial"/>
        <family val="2"/>
      </rPr>
      <t xml:space="preserve">(Name, Tel, Fax, E-Mail)
</t>
    </r>
    <r>
      <rPr>
        <b/>
        <i/>
        <sz val="8"/>
        <rFont val="Arial"/>
        <family val="2"/>
      </rPr>
      <t>Emergency office (7d/24h) (name, telephone, fax, e-mail)</t>
    </r>
  </si>
  <si>
    <r>
      <rPr>
        <b/>
        <sz val="12"/>
        <rFont val="Arial"/>
        <family val="2"/>
      </rPr>
      <t>Unternehmensangaben</t>
    </r>
    <r>
      <rPr>
        <b/>
        <sz val="10"/>
        <rFont val="Arial"/>
        <family val="2"/>
      </rPr>
      <t xml:space="preserve"> / Company information</t>
    </r>
  </si>
  <si>
    <t>3.1</t>
  </si>
  <si>
    <r>
      <t xml:space="preserve">Gehören Sie einem Konzern an? (Name, Anteil in Prozent)  
</t>
    </r>
    <r>
      <rPr>
        <sz val="8"/>
        <rFont val="Arial"/>
        <family val="2"/>
      </rPr>
      <t>Do you belong to a group? (name, stake in per cent)</t>
    </r>
  </si>
  <si>
    <t>3.2</t>
  </si>
  <si>
    <r>
      <t xml:space="preserve">Verwaltungssitz Konzern (Adresse)
</t>
    </r>
    <r>
      <rPr>
        <sz val="8"/>
        <rFont val="Arial"/>
        <family val="2"/>
      </rPr>
      <t>Head office (address)</t>
    </r>
  </si>
  <si>
    <t>3.3</t>
  </si>
  <si>
    <r>
      <t xml:space="preserve">Wird alternativ von anderen Standorten als dem unter "Unternehmensdaten" genanntem Betrieb beliefert? Wenn ja, von welchem? 
</t>
    </r>
    <r>
      <rPr>
        <sz val="8"/>
        <rFont val="Arial"/>
        <family val="2"/>
      </rPr>
      <t>Do you deliver alternatively from other locations than the plant named under "company data"?</t>
    </r>
  </si>
  <si>
    <t>3.4</t>
  </si>
  <si>
    <r>
      <t xml:space="preserve">Eigenfertigung (Anteil in %)
</t>
    </r>
    <r>
      <rPr>
        <sz val="8"/>
        <rFont val="Arial"/>
        <family val="2"/>
      </rPr>
      <t>own production (percentage)</t>
    </r>
  </si>
  <si>
    <t>3.5</t>
  </si>
  <si>
    <r>
      <t xml:space="preserve">Auftragsfertigung/Subunternehmer (Anteil in %)
</t>
    </r>
    <r>
      <rPr>
        <sz val="8"/>
        <rFont val="Arial"/>
        <family val="2"/>
      </rPr>
      <t>subcontractors (percentage)</t>
    </r>
  </si>
  <si>
    <t>3.6</t>
  </si>
  <si>
    <r>
      <t xml:space="preserve">Fremdbezug (Anteil in %)
</t>
    </r>
    <r>
      <rPr>
        <sz val="8"/>
        <rFont val="Arial"/>
        <family val="2"/>
      </rPr>
      <t>external porcurment (percentage)</t>
    </r>
  </si>
  <si>
    <t>3.7</t>
  </si>
  <si>
    <r>
      <t xml:space="preserve">Niedriglohnländer (Anteil in %)
</t>
    </r>
    <r>
      <rPr>
        <sz val="8"/>
        <rFont val="Arial"/>
        <family val="2"/>
      </rPr>
      <t>low-wage countries (percentage)</t>
    </r>
  </si>
  <si>
    <r>
      <rPr>
        <b/>
        <sz val="12"/>
        <rFont val="Arial"/>
        <family val="2"/>
      </rPr>
      <t xml:space="preserve">Informationen zu Produkten </t>
    </r>
    <r>
      <rPr>
        <b/>
        <sz val="10"/>
        <rFont val="Arial"/>
        <family val="2"/>
      </rPr>
      <t>/ Information about products</t>
    </r>
  </si>
  <si>
    <t>4.1</t>
  </si>
  <si>
    <r>
      <t xml:space="preserve">Wie sind die Produktionskapazitäten an dem/n Standort/en?
</t>
    </r>
    <r>
      <rPr>
        <sz val="8"/>
        <rFont val="Arial"/>
        <family val="2"/>
      </rPr>
      <t>Which production capacities do you have at the location?</t>
    </r>
  </si>
  <si>
    <t>4.2</t>
  </si>
  <si>
    <r>
      <t xml:space="preserve">Welche Produktionstechnologien werden angewendet (z.B. Druckverfahren)?
</t>
    </r>
    <r>
      <rPr>
        <sz val="8"/>
        <rFont val="Arial"/>
        <family val="2"/>
      </rPr>
      <t>Which production technologies are used (e.g. printing)?</t>
    </r>
  </si>
  <si>
    <t>4.3</t>
  </si>
  <si>
    <r>
      <t xml:space="preserve">Welche Lagerkapazitäten sind gegeben (standortabhängig)?
</t>
    </r>
    <r>
      <rPr>
        <sz val="8"/>
        <rFont val="Arial"/>
        <family val="2"/>
      </rPr>
      <t>Which storage capacities do you have (location dependent)?</t>
    </r>
  </si>
  <si>
    <t>max.
Punkte</t>
  </si>
  <si>
    <t>Punkte</t>
  </si>
  <si>
    <r>
      <rPr>
        <b/>
        <sz val="12"/>
        <rFont val="Arial"/>
        <family val="2"/>
      </rPr>
      <t>QM &amp;  Zertifizierung (bitte die Zertifikate anbei legen!)</t>
    </r>
    <r>
      <rPr>
        <b/>
        <sz val="10"/>
        <rFont val="Arial"/>
        <family val="2"/>
      </rPr>
      <t xml:space="preserve"> /                                
Quality Management/ Certification (please enclose the certificates!)</t>
    </r>
  </si>
  <si>
    <t>ja/yes</t>
  </si>
  <si>
    <t>nein/no</t>
  </si>
  <si>
    <r>
      <t xml:space="preserve">Kommentar / Opinion
</t>
    </r>
    <r>
      <rPr>
        <b/>
        <sz val="10"/>
        <rFont val="Arial"/>
        <family val="2"/>
      </rPr>
      <t xml:space="preserve">Ergebnis / result
</t>
    </r>
    <r>
      <rPr>
        <sz val="8"/>
        <rFont val="Arial"/>
        <family val="2"/>
      </rPr>
      <t>(falls nicht zutreffend: "n.a." / 
if not applicable: "n.a.")</t>
    </r>
  </si>
  <si>
    <t>5.1</t>
  </si>
  <si>
    <r>
      <t xml:space="preserve">Zertifizierung nach ISO 9001
</t>
    </r>
    <r>
      <rPr>
        <sz val="8"/>
        <rFont val="Arial"/>
        <family val="2"/>
      </rPr>
      <t>Certification by ISO 9001</t>
    </r>
  </si>
  <si>
    <t>5.2</t>
  </si>
  <si>
    <r>
      <t xml:space="preserve">Umwelt-Zertifizierung (z.B. nach 14001 oder EMAS II/III) / Ergebnis
</t>
    </r>
    <r>
      <rPr>
        <sz val="8"/>
        <rFont val="Arial"/>
        <family val="2"/>
      </rPr>
      <t>Eco-Certification (e.g. by ISO 14001 or EMAS II/III) / Result</t>
    </r>
  </si>
  <si>
    <t>5.3</t>
  </si>
  <si>
    <r>
      <t xml:space="preserve">Arbeitssicherheits-Zertifizierung (z.B. nach OHSAS, 18001 oder SCC) / Ergebnis
</t>
    </r>
    <r>
      <rPr>
        <sz val="8"/>
        <rFont val="Arial"/>
        <family val="2"/>
      </rPr>
      <t>Occupational safety certification (e.g. by OHSAS, 18001 or SCC) / Result</t>
    </r>
  </si>
  <si>
    <t>5.4</t>
  </si>
  <si>
    <t>5.5</t>
  </si>
  <si>
    <t>5.6</t>
  </si>
  <si>
    <r>
      <t>Risikoabschätzung</t>
    </r>
    <r>
      <rPr>
        <b/>
        <sz val="10"/>
        <rFont val="Arial"/>
        <family val="2"/>
      </rPr>
      <t xml:space="preserve"> / risk assessment</t>
    </r>
  </si>
  <si>
    <r>
      <t xml:space="preserve">Kommentar/ Opinion
</t>
    </r>
    <r>
      <rPr>
        <sz val="8"/>
        <rFont val="Arial"/>
        <family val="2"/>
      </rPr>
      <t>(falls nicht zutreffend: "n.a." / 
if not applicable: "n.a.")</t>
    </r>
  </si>
  <si>
    <t>6.1</t>
  </si>
  <si>
    <r>
      <t xml:space="preserve">Ist eine Risikoabschätzung für Materialien vorhanden, von denen sich vernünftigerweise voraussagen lässt, dass sie mit Lebensmitteln in Berührung kommen?                                                         
</t>
    </r>
    <r>
      <rPr>
        <b/>
        <sz val="8"/>
        <rFont val="Arial"/>
        <family val="2"/>
      </rPr>
      <t>Is a risk assessment available for materials, which can reasonably be expected to be brought into contact with food?</t>
    </r>
  </si>
  <si>
    <t>6.2</t>
  </si>
  <si>
    <r>
      <t xml:space="preserve">Sind Maßnahmen bei Abweichungen festgelegt?          
</t>
    </r>
    <r>
      <rPr>
        <sz val="8"/>
        <rFont val="Arial"/>
        <family val="2"/>
      </rPr>
      <t>Have measures been defined in case of deviations?</t>
    </r>
  </si>
  <si>
    <r>
      <rPr>
        <b/>
        <sz val="12"/>
        <rFont val="Arial"/>
        <family val="2"/>
      </rPr>
      <t>Spezifikationen</t>
    </r>
    <r>
      <rPr>
        <b/>
        <sz val="10"/>
        <rFont val="Arial"/>
        <family val="2"/>
      </rPr>
      <t xml:space="preserve"> / 
Specifications</t>
    </r>
  </si>
  <si>
    <r>
      <t xml:space="preserve">Kommentar / Opinion
</t>
    </r>
    <r>
      <rPr>
        <sz val="8"/>
        <rFont val="Arial"/>
        <family val="2"/>
      </rPr>
      <t>(falls nicht zutreffend: "n.a." / 
if not applicable: "n.a.")</t>
    </r>
  </si>
  <si>
    <t>7.1</t>
  </si>
  <si>
    <r>
      <t xml:space="preserve">Liegen eindeutige und aktuelle Produktspezifikationen (wo zutreffend: +Konformitätserklärungen) für alle eingesetzten Materialien vor?                                     
</t>
    </r>
    <r>
      <rPr>
        <sz val="8"/>
        <rFont val="Arial"/>
        <family val="2"/>
      </rPr>
      <t>Are clear and up-to-date product specifications  (if applicable: +declaration of compliance) available for all applied materials?</t>
    </r>
  </si>
  <si>
    <t>7.2</t>
  </si>
  <si>
    <r>
      <t xml:space="preserve">Liegen eindeutige Produktspezifikationen für das Endprodukt vor?                                                     
</t>
    </r>
    <r>
      <rPr>
        <b/>
        <sz val="8"/>
        <rFont val="Arial"/>
        <family val="2"/>
      </rPr>
      <t>Are clear product specifications available for the final product?</t>
    </r>
  </si>
  <si>
    <t>7.3</t>
  </si>
  <si>
    <r>
      <t xml:space="preserve">Wird der Kunde bei Änderungen der Spezifikationen zeitnah verständigt?                                             
</t>
    </r>
    <r>
      <rPr>
        <b/>
        <sz val="8"/>
        <rFont val="Arial"/>
        <family val="2"/>
      </rPr>
      <t>Is the customer informed of specification changes contemporary?</t>
    </r>
  </si>
  <si>
    <t>7.4</t>
  </si>
  <si>
    <r>
      <t xml:space="preserve">Liegen für alle Bedarfsgegenstände und Anlagenteile, von denen sich vernünftigerweise voraussagen lässt, dass sie mit Lebensmitteln in Berührung kommen, aktuelle und eindeutige Konformitätserklärungen vor?
</t>
    </r>
    <r>
      <rPr>
        <b/>
        <sz val="8"/>
        <rFont val="Arial"/>
        <family val="2"/>
      </rPr>
      <t>Are clear and actual declarations of compliance available for commodities and plant sections, which can reasonably be expected to be brought into contact with food?</t>
    </r>
  </si>
  <si>
    <t>7.5</t>
  </si>
  <si>
    <r>
      <t xml:space="preserve">Falls Punkt 7.4 zutreffend, werden regelmäßig Migrationstests durchgeführt? 
</t>
    </r>
    <r>
      <rPr>
        <sz val="8"/>
        <rFont val="Arial"/>
        <family val="2"/>
      </rPr>
      <t>If item 7.4 is applicable, are migration tests carried out regularly?</t>
    </r>
  </si>
  <si>
    <r>
      <rPr>
        <b/>
        <sz val="12"/>
        <rFont val="Arial"/>
        <family val="2"/>
      </rPr>
      <t xml:space="preserve">Umweltschutz / Arbeitsschutz </t>
    </r>
    <r>
      <rPr>
        <b/>
        <sz val="10"/>
        <rFont val="Arial"/>
        <family val="2"/>
      </rPr>
      <t xml:space="preserve">
Environmental protection / Health and safety protection at the workplace</t>
    </r>
  </si>
  <si>
    <t>8.1</t>
  </si>
  <si>
    <r>
      <t xml:space="preserve">Haben Sie einen Umweltbeauftragten benannt?     
</t>
    </r>
    <r>
      <rPr>
        <sz val="8"/>
        <rFont val="Arial"/>
        <family val="2"/>
      </rPr>
      <t>Have you appointed an environmental officer?</t>
    </r>
  </si>
  <si>
    <t>8.2</t>
  </si>
  <si>
    <r>
      <t xml:space="preserve">Haben Sie eine Umweltpolitik formuliert?              
</t>
    </r>
    <r>
      <rPr>
        <sz val="8"/>
        <rFont val="Arial"/>
        <family val="2"/>
      </rPr>
      <t>Do you have an environmental policy?</t>
    </r>
  </si>
  <si>
    <t>8.3</t>
  </si>
  <si>
    <r>
      <t xml:space="preserve">Halten Sie alle umweltrelevanten Vorschriften und behördlichen Genehmigungsauflagen nachweislich ein?
</t>
    </r>
    <r>
      <rPr>
        <b/>
        <sz val="8"/>
        <rFont val="Arial"/>
        <family val="2"/>
      </rPr>
      <t>Do you provably comply with all environmentally relevant regulations and official licensing requirements?</t>
    </r>
  </si>
  <si>
    <t>8.4</t>
  </si>
  <si>
    <r>
      <t xml:space="preserve">Haben Sie einen Sicherheitsbeauftragten oder eine Sicherheitsfachkraft benannt?
</t>
    </r>
    <r>
      <rPr>
        <sz val="8"/>
        <rFont val="Arial"/>
        <family val="2"/>
      </rPr>
      <t>Do you have appointed a safety advisor or a safety specialist?</t>
    </r>
  </si>
  <si>
    <t>8.5</t>
  </si>
  <si>
    <r>
      <t xml:space="preserve">Haben Sie Gefährdungsbeurteilungen gemäß Arbeitsschutzrecht, Betriebssicherheits-verordnung und Gefahrstoffverordnung durchgeführt?
</t>
    </r>
    <r>
      <rPr>
        <sz val="8"/>
        <rFont val="Arial"/>
        <family val="2"/>
      </rPr>
      <t>Did you carry out risk assessments according to labour protection law, ordinance on industrial safety and health and ordinance on hazardous substances?</t>
    </r>
  </si>
  <si>
    <t>8.6</t>
  </si>
  <si>
    <r>
      <t xml:space="preserve">Besuchen nachweislich alle betroffenen Mitarbeiter jährlich eine Sicherheitsschulung (Arbeitsschutz/Gefahrstoffe)?
</t>
    </r>
    <r>
      <rPr>
        <sz val="8"/>
        <rFont val="Arial"/>
        <family val="2"/>
      </rPr>
      <t>Do all employees concerned verifiably take part in annual safety trainings (health and safety protection at workplace/ hazardous substances)?</t>
    </r>
  </si>
  <si>
    <t>8.7</t>
  </si>
  <si>
    <r>
      <t xml:space="preserve">Werden Aktivitäten im Hinblick auf nachhaltiges Handeln vorgenommen?
</t>
    </r>
    <r>
      <rPr>
        <b/>
        <sz val="8"/>
        <rFont val="Arial"/>
        <family val="2"/>
      </rPr>
      <t>Do you carry out activities in respect of sustainability?</t>
    </r>
  </si>
  <si>
    <t>9.1</t>
  </si>
  <si>
    <t>9.2</t>
  </si>
  <si>
    <t>10.1</t>
  </si>
  <si>
    <r>
      <t xml:space="preserve">Ist die Rückverfolgbarkeit der eingesetzten Komponenten gewährleistet?
</t>
    </r>
    <r>
      <rPr>
        <b/>
        <sz val="8"/>
        <rFont val="Arial"/>
        <family val="2"/>
      </rPr>
      <t>Do you ensure traceability of the applied components?</t>
    </r>
  </si>
  <si>
    <t>10.3</t>
  </si>
  <si>
    <r>
      <t xml:space="preserve">Können Sie die notwendigen Unterlagen innerhalb von 4 Stunden bereitstellen?
</t>
    </r>
    <r>
      <rPr>
        <sz val="8"/>
        <rFont val="Arial"/>
        <family val="2"/>
      </rPr>
      <t>Is it possible to provide the necessary documents within 4 hours?</t>
    </r>
  </si>
  <si>
    <r>
      <t xml:space="preserve">Prozessteuerung </t>
    </r>
    <r>
      <rPr>
        <b/>
        <sz val="10"/>
        <rFont val="Arial"/>
        <family val="2"/>
      </rPr>
      <t>/ Process control</t>
    </r>
  </si>
  <si>
    <r>
      <t xml:space="preserve">Kommentar / Opinion
</t>
    </r>
    <r>
      <rPr>
        <sz val="8"/>
        <rFont val="Arial"/>
        <family val="2"/>
      </rPr>
      <t>(falls nicht zutreffend: "n.a." /
if not applicable: "n.a.")</t>
    </r>
  </si>
  <si>
    <t>11.1</t>
  </si>
  <si>
    <r>
      <t xml:space="preserve">Werden dokumentierte Inprozess-Kontrollen durchgeführt?
</t>
    </r>
    <r>
      <rPr>
        <b/>
        <sz val="8"/>
        <rFont val="Arial"/>
        <family val="2"/>
      </rPr>
      <t>Do you perform documented in-process controls?</t>
    </r>
  </si>
  <si>
    <t>11.2</t>
  </si>
  <si>
    <r>
      <t xml:space="preserve">Gibt es festgelegte Vorgaben für den Produktionsprozess?
</t>
    </r>
    <r>
      <rPr>
        <sz val="8"/>
        <rFont val="Arial"/>
        <family val="2"/>
      </rPr>
      <t>Do guidelines exist for the production process?</t>
    </r>
  </si>
  <si>
    <r>
      <t>Reklamationsmanagement</t>
    </r>
    <r>
      <rPr>
        <b/>
        <sz val="10"/>
        <rFont val="Arial"/>
        <family val="2"/>
      </rPr>
      <t xml:space="preserve"> / Complaints management</t>
    </r>
  </si>
  <si>
    <t>12.1</t>
  </si>
  <si>
    <r>
      <t xml:space="preserve">Ist ein dokumentiertes Verfahren zum Reklamationsmanagement festgelegt?
</t>
    </r>
    <r>
      <rPr>
        <b/>
        <sz val="8"/>
        <rFont val="Arial"/>
        <family val="2"/>
      </rPr>
      <t>Has a documented process for complaints management been determined?</t>
    </r>
  </si>
  <si>
    <t>12.2</t>
  </si>
  <si>
    <r>
      <t xml:space="preserve">Werden die Reklamationen regelmäßig ausgewertet?
</t>
    </r>
    <r>
      <rPr>
        <sz val="8"/>
        <rFont val="Arial"/>
        <family val="2"/>
      </rPr>
      <t>Are complaints evaluated regularly?</t>
    </r>
  </si>
  <si>
    <t>12.3</t>
  </si>
  <si>
    <r>
      <t xml:space="preserve">Werden aufgrund von Reklamationen Verbesserungsmaßnahmen eingeleitet?
</t>
    </r>
    <r>
      <rPr>
        <sz val="8"/>
        <rFont val="Arial"/>
        <family val="2"/>
      </rPr>
      <t>Do you introduce improvements on the basis of complaints?</t>
    </r>
  </si>
  <si>
    <r>
      <t xml:space="preserve">Lieferantenbewertung </t>
    </r>
    <r>
      <rPr>
        <b/>
        <sz val="10"/>
        <rFont val="Arial"/>
        <family val="2"/>
      </rPr>
      <t>/ 
Supplier assessment</t>
    </r>
  </si>
  <si>
    <t>13.1</t>
  </si>
  <si>
    <r>
      <t xml:space="preserve">Liegen für die von Ihnen eingesetzten Rohwaren aktuelle Soll- und Grenzwerte vor?
</t>
    </r>
    <r>
      <rPr>
        <sz val="8"/>
        <rFont val="Arial"/>
        <family val="2"/>
      </rPr>
      <t>Do actual reference and limit values exist for the raw materials used in your company?</t>
    </r>
  </si>
  <si>
    <t>13.2</t>
  </si>
  <si>
    <r>
      <t xml:space="preserve">Ist ein Verfahren bei Überschreitung von Grenzwerten festgelegt?
</t>
    </r>
    <r>
      <rPr>
        <b/>
        <sz val="8"/>
        <rFont val="Arial"/>
        <family val="2"/>
      </rPr>
      <t>Is a process determined in case of limit values are exceeded?</t>
    </r>
  </si>
  <si>
    <r>
      <t xml:space="preserve">Instandhaltung </t>
    </r>
    <r>
      <rPr>
        <b/>
        <sz val="10"/>
        <rFont val="Arial"/>
        <family val="2"/>
      </rPr>
      <t>/ 
Maintenance</t>
    </r>
  </si>
  <si>
    <t>14.1</t>
  </si>
  <si>
    <r>
      <t xml:space="preserve">Gibt es einen festgelegten Wartungsplan?
</t>
    </r>
    <r>
      <rPr>
        <b/>
        <sz val="8"/>
        <rFont val="Arial"/>
        <family val="2"/>
      </rPr>
      <t>Does a service plan exist?</t>
    </r>
  </si>
  <si>
    <t>14.2</t>
  </si>
  <si>
    <r>
      <t xml:space="preserve">Werden Anlagen nach Wartungs- und Instandsetzungsmaßnahmen gereinigt, geprüft und freigegeben?
</t>
    </r>
    <r>
      <rPr>
        <sz val="8"/>
        <rFont val="Arial"/>
        <family val="2"/>
      </rPr>
      <t>Are plants cleaned, checked and released after maintenance and repair service?</t>
    </r>
  </si>
  <si>
    <t>14.3</t>
  </si>
  <si>
    <r>
      <t xml:space="preserve">Wird eine negative Beeinflussung der Produkte durch Lagerhaltung und Transport verhindert?
</t>
    </r>
    <r>
      <rPr>
        <b/>
        <sz val="8"/>
        <rFont val="Arial"/>
        <family val="2"/>
      </rPr>
      <t>Is a negative influence of products through storage and transport prevented?</t>
    </r>
  </si>
  <si>
    <t>14.4</t>
  </si>
  <si>
    <r>
      <t xml:space="preserve">Wird der Kunde bei Störungen während des Transportes verständigt?
</t>
    </r>
    <r>
      <rPr>
        <sz val="8"/>
        <rFont val="Arial"/>
        <family val="2"/>
      </rPr>
      <t xml:space="preserve">Is the client notified of disturbances during transport?   </t>
    </r>
    <r>
      <rPr>
        <sz val="10"/>
        <rFont val="Arial"/>
        <family val="2"/>
      </rPr>
      <t xml:space="preserve">                       </t>
    </r>
  </si>
  <si>
    <r>
      <t xml:space="preserve">Unternehmerische Gesellschaftsverantwortung /
</t>
    </r>
    <r>
      <rPr>
        <b/>
        <sz val="10"/>
        <rFont val="Arial"/>
        <family val="2"/>
      </rPr>
      <t xml:space="preserve">Corporate Social Responsibility </t>
    </r>
  </si>
  <si>
    <t>15.1</t>
  </si>
  <si>
    <r>
      <t xml:space="preserve">Gibt es in Ihrem Unternehmen Bemühungen um Menschenrechte zu achten? Welche?
</t>
    </r>
    <r>
      <rPr>
        <sz val="8"/>
        <rFont val="Arial"/>
        <family val="2"/>
      </rPr>
      <t>Does your company do efforts to respect for human rights? Which?</t>
    </r>
  </si>
  <si>
    <t>15.2</t>
  </si>
  <si>
    <r>
      <t xml:space="preserve">Gibt es in Ihrem Unternehmen Verhaltenscodizes zu Diskriminierung / Belästigung?
</t>
    </r>
    <r>
      <rPr>
        <sz val="8"/>
        <rFont val="Arial"/>
        <family val="2"/>
      </rPr>
      <t>Dohou have codes of conduct for discrimination / harassment in your company?</t>
    </r>
  </si>
  <si>
    <t>15.3</t>
  </si>
  <si>
    <r>
      <t xml:space="preserve">Haben Sie Vorschriften, die Kinderarbeit und Zwangsarbeit ausschließen?
</t>
    </r>
    <r>
      <rPr>
        <sz val="8"/>
        <rFont val="Arial"/>
        <family val="2"/>
      </rPr>
      <t>Do you have provisions that exclude child and forced labor?</t>
    </r>
  </si>
  <si>
    <r>
      <rPr>
        <b/>
        <sz val="12"/>
        <rFont val="Arial"/>
        <family val="2"/>
      </rPr>
      <t xml:space="preserve">Sonstiges </t>
    </r>
    <r>
      <rPr>
        <b/>
        <sz val="10"/>
        <rFont val="Arial"/>
        <family val="2"/>
      </rPr>
      <t>/ 
Other matters</t>
    </r>
  </si>
  <si>
    <t>16.1</t>
  </si>
  <si>
    <r>
      <t xml:space="preserve">Erfolgt unverzüglich eine schriftliche Information an DMK über mögliche Änderungen oder Abweichungen der Produkte? 
</t>
    </r>
    <r>
      <rPr>
        <b/>
        <sz val="8"/>
        <rFont val="Arial"/>
        <family val="2"/>
      </rPr>
      <t>Do you inform DMK immediately with a written statement about possible changes or variations of the products?</t>
    </r>
  </si>
  <si>
    <t>16.2</t>
  </si>
  <si>
    <r>
      <t xml:space="preserve">Sind Sie mit einem Audit / einer Betriebsbesichtigung in Ihrem Hause nach entsprechender Absprache einverstanden?
</t>
    </r>
    <r>
      <rPr>
        <b/>
        <sz val="8"/>
        <rFont val="Arial"/>
        <family val="2"/>
      </rPr>
      <t>Do you agree with an audit / a site visit in your plant after appropriate request?</t>
    </r>
  </si>
  <si>
    <r>
      <rPr>
        <b/>
        <sz val="12"/>
        <rFont val="Arial"/>
        <family val="2"/>
      </rPr>
      <t>Referenzen</t>
    </r>
    <r>
      <rPr>
        <b/>
        <sz val="10"/>
        <rFont val="Arial"/>
        <family val="2"/>
      </rPr>
      <t xml:space="preserve"> / References</t>
    </r>
  </si>
  <si>
    <r>
      <t xml:space="preserve">Kommentar / Opinion
</t>
    </r>
    <r>
      <rPr>
        <sz val="8"/>
        <rFont val="Arial"/>
        <family val="2"/>
      </rPr>
      <t>(falls nicht zutreffend: "n.a." / if not applicable: "n.a.")</t>
    </r>
  </si>
  <si>
    <t>17.1</t>
  </si>
  <si>
    <r>
      <t xml:space="preserve">Bisher wurde vorwiegend für folgende Industrien gearbeitet:
</t>
    </r>
    <r>
      <rPr>
        <sz val="8"/>
        <rFont val="Arial"/>
        <family val="2"/>
      </rPr>
      <t>So far been mainly worked for the following industries:</t>
    </r>
  </si>
  <si>
    <t>17.2</t>
  </si>
  <si>
    <r>
      <t xml:space="preserve">Allgemeine Referenzen (Unternehmen, Jahr):
</t>
    </r>
    <r>
      <rPr>
        <sz val="8"/>
        <rFont val="Arial"/>
        <family val="2"/>
      </rPr>
      <t xml:space="preserve">General references (company, year) </t>
    </r>
    <r>
      <rPr>
        <sz val="10"/>
        <rFont val="Arial"/>
        <family val="2"/>
      </rPr>
      <t>:</t>
    </r>
  </si>
  <si>
    <t>17.3</t>
  </si>
  <si>
    <r>
      <t xml:space="preserve">Besondere Referenzen aus der Lebensmittelindustrie (Unternehmen, Jahr):
</t>
    </r>
    <r>
      <rPr>
        <sz val="8"/>
        <rFont val="Arial"/>
        <family val="2"/>
      </rPr>
      <t>Specific references from the food industry (company, year):</t>
    </r>
  </si>
  <si>
    <t>Gesamt</t>
  </si>
  <si>
    <r>
      <rPr>
        <b/>
        <sz val="9"/>
        <rFont val="Arial"/>
        <family val="2"/>
      </rPr>
      <t xml:space="preserve">Alle gemachten Angaben sind wahrheitsgemäß.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All details provided are truthful.
</t>
    </r>
    <r>
      <rPr>
        <b/>
        <sz val="7"/>
        <rFont val="Arial"/>
        <family val="2"/>
      </rPr>
      <t xml:space="preserve">
</t>
    </r>
    <r>
      <rPr>
        <b/>
        <sz val="9"/>
        <rFont val="Arial"/>
        <family val="2"/>
      </rPr>
      <t xml:space="preserve">Vertraulichkeitserklärung / </t>
    </r>
    <r>
      <rPr>
        <b/>
        <sz val="8"/>
        <rFont val="Arial"/>
        <family val="2"/>
      </rPr>
      <t>Confidentiality statement</t>
    </r>
    <r>
      <rPr>
        <b/>
        <sz val="9"/>
        <rFont val="Arial"/>
        <family val="2"/>
      </rPr>
      <t xml:space="preserve">:
Für laufende sowie zukünftige Ausschreibungen sichern wir die vertrauliche Behandlung der erhaltenen sowie noch zu erhaltenden Informationen zu. Die Weiterleitung der Informationen an Dritte ist ausgeschlossen.
</t>
    </r>
    <r>
      <rPr>
        <b/>
        <sz val="8"/>
        <rFont val="Arial"/>
        <family val="2"/>
      </rPr>
      <t>For current and future invitations to tender, we ensure the confidentiality of the obtained information and on information to be received. The information will not be forwarded to third parties.</t>
    </r>
    <r>
      <rPr>
        <b/>
        <sz val="9"/>
        <rFont val="Arial"/>
        <family val="2"/>
      </rPr>
      <t xml:space="preserve">
Wir akzeptieren die Einkaufsbedingungen des DMK. 
</t>
    </r>
    <r>
      <rPr>
        <b/>
        <sz val="8"/>
        <rFont val="Arial"/>
        <family val="2"/>
      </rPr>
      <t>We accept the conditions of purchase of DMK.</t>
    </r>
  </si>
  <si>
    <t>Datum
Date</t>
  </si>
  <si>
    <t>Stempel, rechtsverbindliche Unterschrift
Stamp, legally binding signature</t>
  </si>
  <si>
    <r>
      <t xml:space="preserve">Reklamationswesen </t>
    </r>
    <r>
      <rPr>
        <sz val="9"/>
        <rFont val="Arial"/>
        <family val="2"/>
      </rPr>
      <t>(Name, Tel., Fax, E-Mail)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Complaints department (name, telephone, fax, e-mail)</t>
    </r>
  </si>
  <si>
    <r>
      <rPr>
        <b/>
        <sz val="10"/>
        <rFont val="Arial"/>
        <family val="2"/>
      </rPr>
      <t xml:space="preserve">Manufacturer and Supplier Self-Audit-Questionnaire Indirect Materials
</t>
    </r>
    <r>
      <rPr>
        <b/>
        <sz val="14"/>
        <rFont val="Arial"/>
        <family val="2"/>
      </rPr>
      <t xml:space="preserve">             </t>
    </r>
  </si>
  <si>
    <t>X</t>
  </si>
  <si>
    <r>
      <t xml:space="preserve">Anzahl der Mitarbeiter
</t>
    </r>
    <r>
      <rPr>
        <sz val="8"/>
        <color theme="1"/>
        <rFont val="Arial"/>
        <family val="2"/>
      </rPr>
      <t>Number of employees</t>
    </r>
  </si>
  <si>
    <r>
      <t xml:space="preserve">Jahresumsatz der letzten 3 Jahre
</t>
    </r>
    <r>
      <rPr>
        <sz val="8"/>
        <color theme="1"/>
        <rFont val="Arial"/>
        <family val="2"/>
      </rPr>
      <t>Annual turnover of last 3 years</t>
    </r>
  </si>
  <si>
    <r>
      <t xml:space="preserve">Jahresumsatz mit DMK der letzten 3 Jahre
</t>
    </r>
    <r>
      <rPr>
        <sz val="8"/>
        <color theme="1"/>
        <rFont val="Arial"/>
        <family val="2"/>
      </rPr>
      <t>Annual turnover with DMK of last 3 years</t>
    </r>
  </si>
  <si>
    <r>
      <t xml:space="preserve">Eigenkapitalquote der letzten 3 Jahre
</t>
    </r>
    <r>
      <rPr>
        <sz val="8"/>
        <color theme="1"/>
        <rFont val="Arial"/>
        <family val="2"/>
      </rPr>
      <t>Equity ratio of last 3 years</t>
    </r>
  </si>
  <si>
    <r>
      <t xml:space="preserve">Investitionsquote der letzten 3 Jahre
</t>
    </r>
    <r>
      <rPr>
        <sz val="8"/>
        <color theme="1"/>
        <rFont val="Arial"/>
        <family val="2"/>
      </rPr>
      <t>Investment ratio of last 3 years</t>
    </r>
  </si>
  <si>
    <r>
      <t xml:space="preserve">Name der Versicherung
</t>
    </r>
    <r>
      <rPr>
        <sz val="8"/>
        <color theme="1"/>
        <rFont val="Arial"/>
        <family val="2"/>
      </rPr>
      <t>Name of insurance</t>
    </r>
  </si>
  <si>
    <r>
      <t xml:space="preserve">Gründungsdatum
</t>
    </r>
    <r>
      <rPr>
        <sz val="8"/>
        <color theme="1"/>
        <rFont val="Arial"/>
        <family val="2"/>
      </rPr>
      <t>Date of foundation</t>
    </r>
  </si>
  <si>
    <r>
      <t xml:space="preserve">Gewinn der letzten 3 Jahre
</t>
    </r>
    <r>
      <rPr>
        <sz val="8"/>
        <color theme="1"/>
        <rFont val="Arial"/>
        <family val="2"/>
      </rPr>
      <t>Profit of last 3 years</t>
    </r>
  </si>
  <si>
    <r>
      <t xml:space="preserve">Haftungsgrenze (mind. 10 Mio. €) bei Produkthaftungsversicherung
</t>
    </r>
    <r>
      <rPr>
        <b/>
        <sz val="8"/>
        <color theme="1"/>
        <rFont val="Arial"/>
        <family val="2"/>
      </rPr>
      <t xml:space="preserve">Limit of liability (min. 10 m. €) in case of product liability insurance   </t>
    </r>
    <r>
      <rPr>
        <b/>
        <sz val="10"/>
        <color theme="1"/>
        <rFont val="Arial"/>
        <family val="2"/>
      </rPr>
      <t xml:space="preserve">            </t>
    </r>
  </si>
  <si>
    <r>
      <t xml:space="preserve">Energiemanagement-Zertifizierung (z.B. nach DIN ISO 50001) / Ergebnis
</t>
    </r>
    <r>
      <rPr>
        <sz val="8"/>
        <color theme="1"/>
        <rFont val="Arial"/>
        <family val="2"/>
      </rPr>
      <t>Energymanagement-certification (e.g. by ISO 50001) / Result</t>
    </r>
  </si>
  <si>
    <r>
      <t xml:space="preserve">Unternehmerische Gesellschaftsverantwortung (z.B. SA 8000, 26000, BSCI oder Sedex/Smeta) / Ergebnis
</t>
    </r>
    <r>
      <rPr>
        <sz val="8"/>
        <color theme="1"/>
        <rFont val="Arial"/>
        <family val="2"/>
      </rPr>
      <t>Corporate Social Responsibility (e.g. by SA 8000, 26000, BSCI or Sedex/Smeta) / Result</t>
    </r>
  </si>
  <si>
    <r>
      <t xml:space="preserve">Sonstiges System (welches?) / Ergebnis
</t>
    </r>
    <r>
      <rPr>
        <sz val="8"/>
        <color theme="1"/>
        <rFont val="Arial"/>
        <family val="2"/>
      </rPr>
      <t>Other System (which one?) / Result</t>
    </r>
  </si>
  <si>
    <r>
      <t>Ist ein dokumentiertes Verfahren für eine Rück</t>
    </r>
    <r>
      <rPr>
        <b/>
        <sz val="10"/>
        <color theme="1"/>
        <rFont val="Arial"/>
        <family val="2"/>
      </rPr>
      <t>nah</t>
    </r>
    <r>
      <rPr>
        <b/>
        <sz val="10"/>
        <rFont val="Arial"/>
        <family val="2"/>
      </rPr>
      <t xml:space="preserve">me festgelegt?                                                       
</t>
    </r>
    <r>
      <rPr>
        <b/>
        <sz val="8"/>
        <rFont val="Arial"/>
        <family val="2"/>
      </rPr>
      <t>Has a documented process for a withdrawal been set?</t>
    </r>
  </si>
  <si>
    <r>
      <t xml:space="preserve">Wird das </t>
    </r>
    <r>
      <rPr>
        <sz val="10"/>
        <color theme="1"/>
        <rFont val="Arial"/>
        <family val="2"/>
      </rPr>
      <t>Rücknah</t>
    </r>
    <r>
      <rPr>
        <sz val="10"/>
        <rFont val="Arial"/>
        <family val="2"/>
      </rPr>
      <t xml:space="preserve">meverfahren regelmäßig (mind. 1x jährlich) getestet und ausgewertet?              
</t>
    </r>
    <r>
      <rPr>
        <sz val="8"/>
        <rFont val="Arial"/>
        <family val="2"/>
      </rPr>
      <t>Are withdrawal actions checked and evaluated regularly (at least once a year)?</t>
    </r>
  </si>
  <si>
    <r>
      <rPr>
        <b/>
        <sz val="12"/>
        <rFont val="Arial"/>
        <family val="2"/>
      </rPr>
      <t>Rück</t>
    </r>
    <r>
      <rPr>
        <b/>
        <sz val="12"/>
        <color theme="1"/>
        <rFont val="Arial"/>
        <family val="2"/>
      </rPr>
      <t>nahme</t>
    </r>
    <r>
      <rPr>
        <b/>
        <sz val="12"/>
        <rFont val="Arial"/>
        <family val="2"/>
      </rPr>
      <t xml:space="preserve">aktionen </t>
    </r>
    <r>
      <rPr>
        <b/>
        <sz val="10"/>
        <rFont val="Arial"/>
        <family val="2"/>
      </rPr>
      <t>/ Withdrawal actions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</si>
</sst>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gradientFill degree="90">
        <stop position="0">
          <color rgb="FF0066FF"/>
        </stop>
        <stop position="1">
          <color rgb="FF92D050"/>
        </stop>
      </gradient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7" fillId="0" borderId="0"/>
  </cellStyleXfs>
  <cellXfs count="75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/>
    </xf>
    <xf numFmtId="0" fontId="3" fillId="0" borderId="0" xfId="2" applyFont="1" applyBorder="1"/>
    <xf numFmtId="0" fontId="3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left" vertical="top" wrapText="1"/>
    </xf>
    <xf numFmtId="0" fontId="3" fillId="0" borderId="0" xfId="2" applyFont="1" applyAlignment="1">
      <alignment horizontal="left" vertical="top"/>
    </xf>
    <xf numFmtId="0" fontId="7" fillId="0" borderId="0" xfId="2" applyFont="1" applyAlignment="1">
      <alignment horizontal="center" vertical="top"/>
    </xf>
    <xf numFmtId="0" fontId="3" fillId="0" borderId="0" xfId="2" applyFont="1" applyProtection="1">
      <protection hidden="1"/>
    </xf>
    <xf numFmtId="0" fontId="3" fillId="0" borderId="0" xfId="2" applyFont="1" applyAlignment="1" applyProtection="1">
      <alignment horizontal="center"/>
      <protection hidden="1"/>
    </xf>
    <xf numFmtId="0" fontId="9" fillId="2" borderId="1" xfId="2" applyFont="1" applyFill="1" applyBorder="1" applyAlignment="1" applyProtection="1">
      <alignment horizontal="center" vertical="center" wrapText="1"/>
      <protection hidden="1"/>
    </xf>
    <xf numFmtId="0" fontId="3" fillId="0" borderId="1" xfId="2" applyFont="1" applyBorder="1" applyAlignment="1" applyProtection="1">
      <alignment horizontal="center" vertical="center"/>
      <protection hidden="1"/>
    </xf>
    <xf numFmtId="2" fontId="15" fillId="3" borderId="1" xfId="2" applyNumberFormat="1" applyFont="1" applyFill="1" applyBorder="1" applyAlignment="1" applyProtection="1">
      <alignment horizontal="center" vertical="center" wrapText="1"/>
      <protection hidden="1"/>
    </xf>
    <xf numFmtId="0" fontId="15" fillId="3" borderId="4" xfId="2" applyFont="1" applyFill="1" applyBorder="1" applyAlignment="1" applyProtection="1">
      <alignment horizontal="center" vertical="center" wrapText="1"/>
      <protection hidden="1"/>
    </xf>
    <xf numFmtId="0" fontId="3" fillId="0" borderId="1" xfId="2" applyFont="1" applyBorder="1" applyAlignment="1" applyProtection="1">
      <alignment horizontal="left" vertical="top" wrapText="1"/>
      <protection hidden="1"/>
    </xf>
    <xf numFmtId="49" fontId="3" fillId="0" borderId="1" xfId="2" applyNumberFormat="1" applyFont="1" applyBorder="1" applyAlignment="1" applyProtection="1">
      <alignment horizontal="left" vertical="top" wrapText="1"/>
      <protection hidden="1"/>
    </xf>
    <xf numFmtId="0" fontId="5" fillId="0" borderId="1" xfId="2" applyFont="1" applyBorder="1" applyAlignment="1" applyProtection="1">
      <alignment horizontal="center" vertical="center"/>
      <protection hidden="1"/>
    </xf>
    <xf numFmtId="49" fontId="3" fillId="0" borderId="2" xfId="2" applyNumberFormat="1" applyFont="1" applyBorder="1" applyAlignment="1" applyProtection="1">
      <alignment horizontal="left" vertical="top" wrapText="1"/>
      <protection hidden="1"/>
    </xf>
    <xf numFmtId="0" fontId="5" fillId="0" borderId="1" xfId="2" applyFont="1" applyBorder="1" applyAlignment="1" applyProtection="1">
      <alignment horizontal="center" vertical="center" wrapText="1"/>
      <protection hidden="1"/>
    </xf>
    <xf numFmtId="0" fontId="5" fillId="0" borderId="4" xfId="2" applyFont="1" applyBorder="1" applyAlignment="1" applyProtection="1">
      <alignment horizontal="center" vertical="center" wrapText="1"/>
      <protection hidden="1"/>
    </xf>
    <xf numFmtId="0" fontId="14" fillId="2" borderId="1" xfId="2" applyFont="1" applyFill="1" applyBorder="1" applyAlignment="1" applyProtection="1">
      <alignment horizontal="center" vertical="center" wrapText="1"/>
      <protection hidden="1"/>
    </xf>
    <xf numFmtId="0" fontId="14" fillId="2" borderId="3" xfId="2" applyFont="1" applyFill="1" applyBorder="1" applyAlignment="1" applyProtection="1">
      <alignment horizontal="center" vertical="center" wrapText="1"/>
      <protection hidden="1"/>
    </xf>
    <xf numFmtId="0" fontId="5" fillId="2" borderId="1" xfId="2" applyFont="1" applyFill="1" applyBorder="1" applyAlignment="1" applyProtection="1">
      <alignment horizontal="left" vertical="top" wrapText="1"/>
      <protection hidden="1"/>
    </xf>
    <xf numFmtId="0" fontId="9" fillId="2" borderId="2" xfId="2" applyFont="1" applyFill="1" applyBorder="1" applyAlignment="1" applyProtection="1">
      <alignment horizontal="left" vertical="top" wrapText="1"/>
      <protection hidden="1"/>
    </xf>
    <xf numFmtId="0" fontId="3" fillId="0" borderId="3" xfId="2" applyFont="1" applyBorder="1" applyAlignment="1" applyProtection="1">
      <alignment horizontal="center" vertical="center"/>
      <protection hidden="1"/>
    </xf>
    <xf numFmtId="0" fontId="3" fillId="0" borderId="1" xfId="2" applyFont="1" applyBorder="1" applyAlignment="1" applyProtection="1">
      <alignment horizontal="center" vertical="center" wrapText="1"/>
      <protection locked="0"/>
    </xf>
    <xf numFmtId="0" fontId="5" fillId="0" borderId="1" xfId="2" applyFont="1" applyBorder="1" applyAlignment="1" applyProtection="1">
      <alignment horizontal="left" vertical="top" wrapText="1"/>
      <protection hidden="1"/>
    </xf>
    <xf numFmtId="0" fontId="5" fillId="2" borderId="1" xfId="2" applyFont="1" applyFill="1" applyBorder="1" applyAlignment="1" applyProtection="1">
      <alignment horizontal="center" vertical="center" wrapText="1"/>
      <protection hidden="1"/>
    </xf>
    <xf numFmtId="0" fontId="5" fillId="2" borderId="3" xfId="2" applyFont="1" applyFill="1" applyBorder="1" applyAlignment="1" applyProtection="1">
      <alignment horizontal="center" vertical="center" wrapText="1"/>
      <protection hidden="1"/>
    </xf>
    <xf numFmtId="0" fontId="3" fillId="2" borderId="1" xfId="2" applyFont="1" applyFill="1" applyBorder="1" applyAlignment="1" applyProtection="1">
      <alignment horizontal="left" vertical="top" wrapText="1"/>
      <protection hidden="1"/>
    </xf>
    <xf numFmtId="0" fontId="9" fillId="2" borderId="1" xfId="2" applyFont="1" applyFill="1" applyBorder="1" applyAlignment="1" applyProtection="1">
      <alignment horizontal="left" vertical="top" wrapText="1"/>
      <protection hidden="1"/>
    </xf>
    <xf numFmtId="0" fontId="3" fillId="4" borderId="1" xfId="2" applyFont="1" applyFill="1" applyBorder="1" applyAlignment="1" applyProtection="1">
      <alignment horizontal="center" vertical="center" wrapText="1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hidden="1"/>
    </xf>
    <xf numFmtId="0" fontId="3" fillId="0" borderId="1" xfId="2" applyFont="1" applyFill="1" applyBorder="1" applyAlignment="1" applyProtection="1">
      <alignment horizontal="left" vertical="top" wrapText="1"/>
      <protection hidden="1"/>
    </xf>
    <xf numFmtId="0" fontId="5" fillId="0" borderId="1" xfId="2" applyFont="1" applyFill="1" applyBorder="1" applyAlignment="1" applyProtection="1">
      <alignment horizontal="left" vertical="top" wrapText="1"/>
      <protection hidden="1"/>
    </xf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0" fontId="5" fillId="3" borderId="6" xfId="2" applyFont="1" applyFill="1" applyBorder="1" applyAlignment="1" applyProtection="1">
      <alignment horizontal="center" vertical="center" wrapText="1"/>
      <protection hidden="1"/>
    </xf>
    <xf numFmtId="0" fontId="5" fillId="3" borderId="7" xfId="2" applyFont="1" applyFill="1" applyBorder="1" applyAlignment="1" applyProtection="1">
      <alignment horizontal="center" vertical="center" wrapText="1"/>
      <protection hidden="1"/>
    </xf>
    <xf numFmtId="0" fontId="3" fillId="0" borderId="7" xfId="2" applyFont="1" applyBorder="1" applyProtection="1">
      <protection hidden="1"/>
    </xf>
    <xf numFmtId="0" fontId="3" fillId="0" borderId="7" xfId="2" applyFont="1" applyBorder="1" applyAlignment="1" applyProtection="1">
      <alignment horizontal="center"/>
      <protection hidden="1"/>
    </xf>
    <xf numFmtId="0" fontId="9" fillId="2" borderId="3" xfId="2" applyFont="1" applyFill="1" applyBorder="1" applyAlignment="1" applyProtection="1">
      <alignment horizontal="center" vertical="center" wrapText="1"/>
      <protection hidden="1"/>
    </xf>
    <xf numFmtId="0" fontId="5" fillId="2" borderId="6" xfId="2" applyFont="1" applyFill="1" applyBorder="1" applyAlignment="1" applyProtection="1">
      <alignment horizontal="left" vertical="top" wrapText="1"/>
      <protection hidden="1"/>
    </xf>
    <xf numFmtId="0" fontId="9" fillId="2" borderId="5" xfId="2" applyFont="1" applyFill="1" applyBorder="1" applyAlignment="1" applyProtection="1">
      <alignment horizontal="left" vertical="top" wrapText="1"/>
      <protection hidden="1"/>
    </xf>
    <xf numFmtId="0" fontId="11" fillId="0" borderId="1" xfId="2" applyFont="1" applyFill="1" applyBorder="1" applyAlignment="1" applyProtection="1">
      <alignment horizontal="left" vertical="top" wrapText="1"/>
      <protection hidden="1"/>
    </xf>
    <xf numFmtId="49" fontId="3" fillId="0" borderId="2" xfId="2" applyNumberFormat="1" applyFont="1" applyFill="1" applyBorder="1" applyAlignment="1" applyProtection="1">
      <alignment horizontal="left" vertical="top" wrapText="1"/>
      <protection hidden="1"/>
    </xf>
    <xf numFmtId="0" fontId="5" fillId="3" borderId="1" xfId="2" applyFont="1" applyFill="1" applyBorder="1" applyAlignment="1" applyProtection="1">
      <alignment horizontal="center" vertical="center" wrapText="1"/>
      <protection hidden="1"/>
    </xf>
    <xf numFmtId="0" fontId="5" fillId="2" borderId="2" xfId="2" applyFont="1" applyFill="1" applyBorder="1" applyAlignment="1" applyProtection="1">
      <alignment horizontal="left" vertical="top" wrapText="1"/>
      <protection hidden="1"/>
    </xf>
    <xf numFmtId="0" fontId="3" fillId="0" borderId="0" xfId="2" applyFont="1" applyBorder="1" applyAlignment="1">
      <alignment vertical="top"/>
    </xf>
    <xf numFmtId="0" fontId="3" fillId="0" borderId="0" xfId="2" applyFont="1" applyBorder="1" applyAlignment="1" applyProtection="1">
      <alignment vertical="top"/>
      <protection hidden="1"/>
    </xf>
    <xf numFmtId="0" fontId="3" fillId="0" borderId="0" xfId="2" applyFont="1" applyBorder="1" applyAlignment="1" applyProtection="1">
      <alignment horizontal="center" vertical="top"/>
      <protection hidden="1"/>
    </xf>
    <xf numFmtId="0" fontId="3" fillId="0" borderId="1" xfId="2" applyFont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 applyProtection="1">
      <alignment horizontal="center" vertical="center" wrapText="1"/>
      <protection locked="0"/>
    </xf>
    <xf numFmtId="0" fontId="2" fillId="0" borderId="1" xfId="2" applyFont="1" applyFill="1" applyBorder="1" applyAlignment="1" applyProtection="1">
      <alignment horizontal="left" vertical="top" wrapText="1"/>
      <protection hidden="1"/>
    </xf>
    <xf numFmtId="0" fontId="18" fillId="0" borderId="1" xfId="2" applyFont="1" applyFill="1" applyBorder="1" applyAlignment="1" applyProtection="1">
      <alignment horizontal="left" vertical="top" wrapText="1"/>
      <protection hidden="1"/>
    </xf>
    <xf numFmtId="0" fontId="2" fillId="0" borderId="1" xfId="2" applyFont="1" applyBorder="1" applyAlignment="1" applyProtection="1">
      <alignment horizontal="left" vertical="top" wrapText="1"/>
      <protection hidden="1"/>
    </xf>
    <xf numFmtId="0" fontId="7" fillId="0" borderId="1" xfId="2" applyFont="1" applyFill="1" applyBorder="1" applyAlignment="1" applyProtection="1">
      <alignment horizontal="left" vertical="center" wrapText="1"/>
      <protection hidden="1"/>
    </xf>
    <xf numFmtId="0" fontId="3" fillId="0" borderId="1" xfId="2" applyFont="1" applyBorder="1" applyAlignment="1" applyProtection="1">
      <alignment horizontal="center" vertical="center" wrapText="1"/>
      <protection locked="0"/>
    </xf>
    <xf numFmtId="0" fontId="6" fillId="0" borderId="0" xfId="2" applyFont="1" applyBorder="1" applyAlignment="1" applyProtection="1">
      <alignment horizontal="center" vertical="top" wrapText="1"/>
      <protection hidden="1"/>
    </xf>
    <xf numFmtId="0" fontId="6" fillId="0" borderId="0" xfId="2" applyFont="1" applyAlignment="1">
      <alignment horizontal="center" vertical="top"/>
    </xf>
    <xf numFmtId="0" fontId="10" fillId="0" borderId="0" xfId="2" applyFont="1" applyBorder="1" applyAlignment="1" applyProtection="1">
      <alignment horizontal="left" vertical="center" wrapText="1"/>
      <protection hidden="1"/>
    </xf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Border="1" applyAlignment="1" applyProtection="1">
      <alignment horizontal="left" vertical="top" wrapText="1"/>
      <protection hidden="1"/>
    </xf>
    <xf numFmtId="0" fontId="3" fillId="2" borderId="1" xfId="2" applyFont="1" applyFill="1" applyBorder="1" applyAlignment="1" applyProtection="1">
      <alignment horizontal="center" vertical="top" wrapText="1"/>
      <protection hidden="1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4" xfId="2" applyFont="1" applyBorder="1" applyAlignment="1" applyProtection="1">
      <alignment horizontal="center" vertical="center" wrapText="1"/>
      <protection locked="0"/>
    </xf>
    <xf numFmtId="0" fontId="3" fillId="0" borderId="3" xfId="2" applyFont="1" applyBorder="1" applyAlignment="1" applyProtection="1">
      <alignment horizontal="center" vertical="center" wrapText="1"/>
      <protection locked="0"/>
    </xf>
    <xf numFmtId="0" fontId="3" fillId="2" borderId="6" xfId="2" applyFont="1" applyFill="1" applyBorder="1" applyAlignment="1" applyProtection="1">
      <alignment horizontal="center" vertical="top" wrapText="1"/>
      <protection hidden="1"/>
    </xf>
    <xf numFmtId="0" fontId="3" fillId="0" borderId="8" xfId="2" applyFont="1" applyBorder="1" applyAlignment="1" applyProtection="1">
      <alignment horizontal="left" vertical="top" wrapText="1"/>
      <protection hidden="1"/>
    </xf>
    <xf numFmtId="0" fontId="14" fillId="0" borderId="8" xfId="2" applyFont="1" applyBorder="1" applyAlignment="1" applyProtection="1">
      <alignment horizontal="left" vertical="top" wrapText="1"/>
      <protection hidden="1"/>
    </xf>
    <xf numFmtId="0" fontId="3" fillId="0" borderId="0" xfId="2" applyFont="1" applyBorder="1" applyAlignment="1" applyProtection="1">
      <alignment horizontal="left" vertical="top" wrapText="1"/>
      <protection hidden="1"/>
    </xf>
    <xf numFmtId="0" fontId="14" fillId="0" borderId="0" xfId="2" applyFont="1" applyBorder="1" applyAlignment="1" applyProtection="1">
      <alignment horizontal="left" vertical="top" wrapText="1"/>
      <protection hidden="1"/>
    </xf>
    <xf numFmtId="0" fontId="3" fillId="0" borderId="0" xfId="2" applyFont="1" applyBorder="1" applyAlignment="1" applyProtection="1">
      <protection hidden="1"/>
    </xf>
    <xf numFmtId="0" fontId="5" fillId="0" borderId="1" xfId="2" applyFont="1" applyBorder="1" applyAlignment="1" applyProtection="1">
      <alignment horizontal="center" vertical="center" shrinkToFit="1"/>
      <protection hidden="1"/>
    </xf>
    <xf numFmtId="0" fontId="3" fillId="0" borderId="7" xfId="2" applyFont="1" applyBorder="1" applyAlignment="1" applyProtection="1">
      <alignment horizontal="left"/>
      <protection locked="0"/>
    </xf>
    <xf numFmtId="0" fontId="3" fillId="0" borderId="7" xfId="2" applyFont="1" applyBorder="1" applyAlignment="1" applyProtection="1">
      <alignment horizontal="left" wrapText="1"/>
      <protection locked="0"/>
    </xf>
  </cellXfs>
  <cellStyles count="3">
    <cellStyle name="Standard" xfId="0" builtinId="0"/>
    <cellStyle name="Standard 2" xfId="1"/>
    <cellStyle name="Standard 3" xfId="2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microsoft.com/office/2006/relationships/vbaProject" Target="vbaProject.bin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H100"/>
  <sheetViews>
    <sheetView showGridLines="0" tabSelected="1" zoomScaleNormal="100" zoomScaleSheetLayoutView="75" workbookViewId="0">
      <selection activeCell="C62" sqref="C62"/>
    </sheetView>
  </sheetViews>
  <sheetFormatPr baseColWidth="10" defaultRowHeight="12.75" x14ac:dyDescent="0.2"/>
  <cols>
    <col min="1" max="1" width="4.85546875" style="6" customWidth="1"/>
    <col min="2" max="2" width="42" style="5" customWidth="1"/>
    <col min="3" max="3" width="6.85546875" style="4" customWidth="1"/>
    <col min="4" max="4" width="6.85546875" style="3" customWidth="1"/>
    <col min="5" max="5" width="31.85546875" style="3" customWidth="1"/>
    <col min="6" max="6" width="7.28515625" style="2" hidden="1" customWidth="1"/>
    <col min="7" max="7" width="7.28515625" style="1" hidden="1" customWidth="1"/>
    <col min="8" max="8" width="7.5703125" style="1" hidden="1" customWidth="1"/>
    <col min="9" max="16384" width="11.42578125" style="1"/>
  </cols>
  <sheetData>
    <row r="1" spans="1:8" ht="32.25" customHeight="1" x14ac:dyDescent="0.2">
      <c r="A1" s="61" t="s">
        <v>168</v>
      </c>
      <c r="B1" s="61"/>
      <c r="C1" s="61"/>
      <c r="D1" s="61"/>
      <c r="E1" s="61"/>
      <c r="F1" s="9" t="s">
        <v>169</v>
      </c>
      <c r="G1" s="8"/>
      <c r="H1" s="8"/>
    </row>
    <row r="2" spans="1:8" s="47" customFormat="1" ht="15.75" customHeight="1" x14ac:dyDescent="0.25">
      <c r="A2" s="57" t="str">
        <f>A100</f>
        <v>0 - 0 - 0 - 0 - 0 - 0 - 0 - 0 - 0 - 0 - 0 - 0 - 0 - 0 - 0 - 0</v>
      </c>
      <c r="B2" s="57"/>
      <c r="C2" s="57"/>
      <c r="D2" s="57"/>
      <c r="E2" s="57"/>
      <c r="F2" s="49"/>
      <c r="G2" s="48"/>
      <c r="H2" s="48"/>
    </row>
    <row r="3" spans="1:8" ht="39" customHeight="1" x14ac:dyDescent="0.2">
      <c r="A3" s="46" t="s">
        <v>0</v>
      </c>
      <c r="B3" s="55" t="s">
        <v>1</v>
      </c>
      <c r="C3" s="55"/>
      <c r="D3" s="55"/>
      <c r="E3" s="55"/>
      <c r="F3" s="9"/>
      <c r="G3" s="8"/>
      <c r="H3" s="45" t="s">
        <v>2</v>
      </c>
    </row>
    <row r="4" spans="1:8" ht="15.75" x14ac:dyDescent="0.2">
      <c r="A4" s="23">
        <v>1</v>
      </c>
      <c r="B4" s="22" t="s">
        <v>3</v>
      </c>
      <c r="C4" s="62" t="s">
        <v>4</v>
      </c>
      <c r="D4" s="62"/>
      <c r="E4" s="62"/>
      <c r="F4" s="40"/>
      <c r="G4" s="10"/>
      <c r="H4" s="10"/>
    </row>
    <row r="5" spans="1:8" ht="41.25" customHeight="1" x14ac:dyDescent="0.2">
      <c r="A5" s="44" t="s">
        <v>5</v>
      </c>
      <c r="B5" s="34" t="s">
        <v>6</v>
      </c>
      <c r="C5" s="60"/>
      <c r="D5" s="60"/>
      <c r="E5" s="60"/>
      <c r="F5" s="9"/>
      <c r="G5" s="8"/>
      <c r="H5" s="11">
        <f t="shared" ref="H5:H19" si="0">IF(C5&gt;"",CODE(C5)+LEN(C5),0)</f>
        <v>0</v>
      </c>
    </row>
    <row r="6" spans="1:8" ht="27" customHeight="1" x14ac:dyDescent="0.2">
      <c r="A6" s="44" t="s">
        <v>7</v>
      </c>
      <c r="B6" s="34" t="s">
        <v>8</v>
      </c>
      <c r="C6" s="60"/>
      <c r="D6" s="60"/>
      <c r="E6" s="60"/>
      <c r="F6" s="9"/>
      <c r="G6" s="8"/>
      <c r="H6" s="11">
        <f t="shared" si="0"/>
        <v>0</v>
      </c>
    </row>
    <row r="7" spans="1:8" ht="52.5" customHeight="1" x14ac:dyDescent="0.2">
      <c r="A7" s="17" t="s">
        <v>9</v>
      </c>
      <c r="B7" s="34" t="s">
        <v>10</v>
      </c>
      <c r="C7" s="60"/>
      <c r="D7" s="60"/>
      <c r="E7" s="60"/>
      <c r="F7" s="9"/>
      <c r="G7" s="8"/>
      <c r="H7" s="11">
        <f t="shared" si="0"/>
        <v>0</v>
      </c>
    </row>
    <row r="8" spans="1:8" ht="14.25" customHeight="1" x14ac:dyDescent="0.2">
      <c r="A8" s="17" t="s">
        <v>11</v>
      </c>
      <c r="B8" s="33" t="s">
        <v>12</v>
      </c>
      <c r="C8" s="60"/>
      <c r="D8" s="60"/>
      <c r="E8" s="60"/>
      <c r="F8" s="9"/>
      <c r="G8" s="8"/>
      <c r="H8" s="11">
        <f t="shared" si="0"/>
        <v>0</v>
      </c>
    </row>
    <row r="9" spans="1:8" ht="27" customHeight="1" x14ac:dyDescent="0.2">
      <c r="A9" s="17" t="s">
        <v>13</v>
      </c>
      <c r="B9" s="34" t="s">
        <v>14</v>
      </c>
      <c r="C9" s="60"/>
      <c r="D9" s="60"/>
      <c r="E9" s="60"/>
      <c r="F9" s="9"/>
      <c r="G9" s="8"/>
      <c r="H9" s="11">
        <f t="shared" si="0"/>
        <v>0</v>
      </c>
    </row>
    <row r="10" spans="1:8" ht="36.75" customHeight="1" x14ac:dyDescent="0.2">
      <c r="A10" s="44" t="s">
        <v>15</v>
      </c>
      <c r="B10" s="33" t="s">
        <v>16</v>
      </c>
      <c r="C10" s="56"/>
      <c r="D10" s="56"/>
      <c r="E10" s="56"/>
      <c r="F10" s="9"/>
      <c r="G10" s="8"/>
      <c r="H10" s="11">
        <f t="shared" si="0"/>
        <v>0</v>
      </c>
    </row>
    <row r="11" spans="1:8" ht="24" customHeight="1" x14ac:dyDescent="0.2">
      <c r="A11" s="44" t="s">
        <v>17</v>
      </c>
      <c r="B11" s="52" t="s">
        <v>176</v>
      </c>
      <c r="C11" s="63"/>
      <c r="D11" s="64"/>
      <c r="E11" s="65"/>
      <c r="F11" s="9"/>
      <c r="G11" s="8"/>
      <c r="H11" s="11">
        <f t="shared" si="0"/>
        <v>0</v>
      </c>
    </row>
    <row r="12" spans="1:8" ht="25.5" customHeight="1" x14ac:dyDescent="0.2">
      <c r="A12" s="44" t="s">
        <v>18</v>
      </c>
      <c r="B12" s="52" t="s">
        <v>170</v>
      </c>
      <c r="C12" s="63"/>
      <c r="D12" s="64"/>
      <c r="E12" s="65"/>
      <c r="F12" s="9"/>
      <c r="G12" s="8"/>
      <c r="H12" s="11">
        <f t="shared" si="0"/>
        <v>0</v>
      </c>
    </row>
    <row r="13" spans="1:8" ht="40.5" customHeight="1" x14ac:dyDescent="0.2">
      <c r="A13" s="44" t="s">
        <v>19</v>
      </c>
      <c r="B13" s="52" t="s">
        <v>171</v>
      </c>
      <c r="C13" s="56"/>
      <c r="D13" s="56"/>
      <c r="E13" s="56"/>
      <c r="F13" s="9"/>
      <c r="G13" s="8"/>
      <c r="H13" s="11">
        <f t="shared" si="0"/>
        <v>0</v>
      </c>
    </row>
    <row r="14" spans="1:8" ht="40.5" customHeight="1" x14ac:dyDescent="0.2">
      <c r="A14" s="44" t="s">
        <v>20</v>
      </c>
      <c r="B14" s="52" t="s">
        <v>172</v>
      </c>
      <c r="C14" s="56"/>
      <c r="D14" s="56"/>
      <c r="E14" s="56"/>
      <c r="F14" s="9"/>
      <c r="G14" s="8"/>
      <c r="H14" s="11">
        <f t="shared" si="0"/>
        <v>0</v>
      </c>
    </row>
    <row r="15" spans="1:8" ht="40.5" customHeight="1" x14ac:dyDescent="0.2">
      <c r="A15" s="44" t="s">
        <v>21</v>
      </c>
      <c r="B15" s="52" t="s">
        <v>177</v>
      </c>
      <c r="C15" s="56"/>
      <c r="D15" s="56"/>
      <c r="E15" s="56"/>
      <c r="F15" s="9"/>
      <c r="G15" s="8"/>
      <c r="H15" s="11">
        <f t="shared" si="0"/>
        <v>0</v>
      </c>
    </row>
    <row r="16" spans="1:8" ht="39.75" customHeight="1" x14ac:dyDescent="0.2">
      <c r="A16" s="44" t="s">
        <v>22</v>
      </c>
      <c r="B16" s="52" t="s">
        <v>173</v>
      </c>
      <c r="C16" s="56"/>
      <c r="D16" s="56"/>
      <c r="E16" s="56"/>
      <c r="F16" s="9"/>
      <c r="G16" s="8"/>
      <c r="H16" s="11">
        <f t="shared" si="0"/>
        <v>0</v>
      </c>
    </row>
    <row r="17" spans="1:8" ht="39.75" customHeight="1" x14ac:dyDescent="0.2">
      <c r="A17" s="44" t="s">
        <v>23</v>
      </c>
      <c r="B17" s="52" t="s">
        <v>174</v>
      </c>
      <c r="C17" s="56"/>
      <c r="D17" s="56"/>
      <c r="E17" s="56"/>
      <c r="F17" s="9"/>
      <c r="G17" s="8"/>
      <c r="H17" s="11">
        <f t="shared" si="0"/>
        <v>0</v>
      </c>
    </row>
    <row r="18" spans="1:8" ht="48" x14ac:dyDescent="0.2">
      <c r="A18" s="44" t="s">
        <v>24</v>
      </c>
      <c r="B18" s="53" t="s">
        <v>178</v>
      </c>
      <c r="C18" s="60"/>
      <c r="D18" s="60"/>
      <c r="E18" s="60"/>
      <c r="F18" s="9"/>
      <c r="G18" s="8"/>
      <c r="H18" s="11">
        <f t="shared" si="0"/>
        <v>0</v>
      </c>
    </row>
    <row r="19" spans="1:8" ht="27" customHeight="1" x14ac:dyDescent="0.2">
      <c r="A19" s="44" t="s">
        <v>25</v>
      </c>
      <c r="B19" s="54" t="s">
        <v>175</v>
      </c>
      <c r="C19" s="56"/>
      <c r="D19" s="56"/>
      <c r="E19" s="56"/>
      <c r="F19" s="9"/>
      <c r="G19" s="8"/>
      <c r="H19" s="11">
        <f t="shared" si="0"/>
        <v>0</v>
      </c>
    </row>
    <row r="20" spans="1:8" ht="15.75" x14ac:dyDescent="0.2">
      <c r="A20" s="23">
        <v>2</v>
      </c>
      <c r="B20" s="22" t="s">
        <v>26</v>
      </c>
      <c r="C20" s="62" t="s">
        <v>4</v>
      </c>
      <c r="D20" s="62"/>
      <c r="E20" s="62"/>
      <c r="F20" s="40"/>
      <c r="G20" s="10"/>
      <c r="H20" s="10">
        <f>SUM(H5:H19)</f>
        <v>0</v>
      </c>
    </row>
    <row r="21" spans="1:8" ht="27" customHeight="1" x14ac:dyDescent="0.2">
      <c r="A21" s="17" t="s">
        <v>27</v>
      </c>
      <c r="B21" s="33" t="s">
        <v>28</v>
      </c>
      <c r="C21" s="60"/>
      <c r="D21" s="60"/>
      <c r="E21" s="60"/>
      <c r="F21" s="9"/>
      <c r="G21" s="8"/>
      <c r="H21" s="11">
        <f t="shared" ref="H21:H27" si="1">IF(C21&gt;"",CODE(C21)+LEN(C21),0)</f>
        <v>0</v>
      </c>
    </row>
    <row r="22" spans="1:8" ht="27" customHeight="1" x14ac:dyDescent="0.2">
      <c r="A22" s="17" t="s">
        <v>29</v>
      </c>
      <c r="B22" s="33" t="s">
        <v>30</v>
      </c>
      <c r="C22" s="60"/>
      <c r="D22" s="60"/>
      <c r="E22" s="60"/>
      <c r="F22" s="9"/>
      <c r="G22" s="8"/>
      <c r="H22" s="11">
        <f t="shared" si="1"/>
        <v>0</v>
      </c>
    </row>
    <row r="23" spans="1:8" ht="27" customHeight="1" x14ac:dyDescent="0.2">
      <c r="A23" s="17" t="s">
        <v>31</v>
      </c>
      <c r="B23" s="33" t="s">
        <v>32</v>
      </c>
      <c r="C23" s="60"/>
      <c r="D23" s="60"/>
      <c r="E23" s="60"/>
      <c r="F23" s="9"/>
      <c r="G23" s="8"/>
      <c r="H23" s="11">
        <f t="shared" si="1"/>
        <v>0</v>
      </c>
    </row>
    <row r="24" spans="1:8" ht="27" customHeight="1" x14ac:dyDescent="0.2">
      <c r="A24" s="17" t="s">
        <v>33</v>
      </c>
      <c r="B24" s="33" t="s">
        <v>34</v>
      </c>
      <c r="C24" s="60"/>
      <c r="D24" s="60"/>
      <c r="E24" s="60"/>
      <c r="F24" s="9"/>
      <c r="G24" s="8"/>
      <c r="H24" s="11">
        <f t="shared" si="1"/>
        <v>0</v>
      </c>
    </row>
    <row r="25" spans="1:8" ht="27" customHeight="1" x14ac:dyDescent="0.2">
      <c r="A25" s="17" t="s">
        <v>35</v>
      </c>
      <c r="B25" s="33" t="s">
        <v>36</v>
      </c>
      <c r="C25" s="60"/>
      <c r="D25" s="60"/>
      <c r="E25" s="60"/>
      <c r="F25" s="9"/>
      <c r="G25" s="8"/>
      <c r="H25" s="11">
        <f t="shared" si="1"/>
        <v>0</v>
      </c>
    </row>
    <row r="26" spans="1:8" ht="27" customHeight="1" x14ac:dyDescent="0.2">
      <c r="A26" s="17" t="s">
        <v>37</v>
      </c>
      <c r="B26" s="33" t="s">
        <v>167</v>
      </c>
      <c r="C26" s="60"/>
      <c r="D26" s="60"/>
      <c r="E26" s="60"/>
      <c r="F26" s="9"/>
      <c r="G26" s="8"/>
      <c r="H26" s="11">
        <f t="shared" si="1"/>
        <v>0</v>
      </c>
    </row>
    <row r="27" spans="1:8" ht="48.75" customHeight="1" x14ac:dyDescent="0.2">
      <c r="A27" s="17" t="s">
        <v>38</v>
      </c>
      <c r="B27" s="43" t="s">
        <v>39</v>
      </c>
      <c r="C27" s="60"/>
      <c r="D27" s="60"/>
      <c r="E27" s="60"/>
      <c r="F27" s="9"/>
      <c r="G27" s="8"/>
      <c r="H27" s="11">
        <f t="shared" si="1"/>
        <v>0</v>
      </c>
    </row>
    <row r="28" spans="1:8" ht="28.5" x14ac:dyDescent="0.2">
      <c r="A28" s="42">
        <v>3</v>
      </c>
      <c r="B28" s="41" t="s">
        <v>40</v>
      </c>
      <c r="C28" s="66" t="s">
        <v>4</v>
      </c>
      <c r="D28" s="66"/>
      <c r="E28" s="66"/>
      <c r="F28" s="40"/>
      <c r="G28" s="10"/>
      <c r="H28" s="10">
        <f>SUM(H21:H27)</f>
        <v>0</v>
      </c>
    </row>
    <row r="29" spans="1:8" ht="37.5" customHeight="1" x14ac:dyDescent="0.2">
      <c r="A29" s="17" t="s">
        <v>41</v>
      </c>
      <c r="B29" s="14" t="s">
        <v>42</v>
      </c>
      <c r="C29" s="56"/>
      <c r="D29" s="56"/>
      <c r="E29" s="56"/>
      <c r="F29" s="9"/>
      <c r="G29" s="8"/>
      <c r="H29" s="11">
        <f t="shared" ref="H29:H35" si="2">IF(C29&gt;"",CODE(C29)+LEN(C29),0)</f>
        <v>0</v>
      </c>
    </row>
    <row r="30" spans="1:8" ht="27" customHeight="1" x14ac:dyDescent="0.2">
      <c r="A30" s="17" t="s">
        <v>43</v>
      </c>
      <c r="B30" s="14" t="s">
        <v>44</v>
      </c>
      <c r="C30" s="56"/>
      <c r="D30" s="56"/>
      <c r="E30" s="56"/>
      <c r="F30" s="9"/>
      <c r="G30" s="8"/>
      <c r="H30" s="11">
        <f t="shared" si="2"/>
        <v>0</v>
      </c>
    </row>
    <row r="31" spans="1:8" ht="60.75" x14ac:dyDescent="0.2">
      <c r="A31" s="17" t="s">
        <v>45</v>
      </c>
      <c r="B31" s="14" t="s">
        <v>46</v>
      </c>
      <c r="C31" s="56"/>
      <c r="D31" s="56"/>
      <c r="E31" s="56"/>
      <c r="F31" s="9"/>
      <c r="G31" s="8"/>
      <c r="H31" s="11">
        <f t="shared" si="2"/>
        <v>0</v>
      </c>
    </row>
    <row r="32" spans="1:8" ht="27" customHeight="1" x14ac:dyDescent="0.2">
      <c r="A32" s="17" t="s">
        <v>47</v>
      </c>
      <c r="B32" s="14" t="s">
        <v>48</v>
      </c>
      <c r="C32" s="56"/>
      <c r="D32" s="56"/>
      <c r="E32" s="56"/>
      <c r="F32" s="9"/>
      <c r="G32" s="8"/>
      <c r="H32" s="11">
        <f t="shared" si="2"/>
        <v>0</v>
      </c>
    </row>
    <row r="33" spans="1:8" ht="27" customHeight="1" x14ac:dyDescent="0.2">
      <c r="A33" s="17" t="s">
        <v>49</v>
      </c>
      <c r="B33" s="14" t="s">
        <v>50</v>
      </c>
      <c r="C33" s="56"/>
      <c r="D33" s="56"/>
      <c r="E33" s="56"/>
      <c r="F33" s="9"/>
      <c r="G33" s="8"/>
      <c r="H33" s="11">
        <f t="shared" si="2"/>
        <v>0</v>
      </c>
    </row>
    <row r="34" spans="1:8" ht="27" customHeight="1" x14ac:dyDescent="0.2">
      <c r="A34" s="17" t="s">
        <v>51</v>
      </c>
      <c r="B34" s="14" t="s">
        <v>52</v>
      </c>
      <c r="C34" s="56"/>
      <c r="D34" s="56"/>
      <c r="E34" s="56"/>
      <c r="F34" s="9"/>
      <c r="G34" s="8"/>
      <c r="H34" s="11">
        <f t="shared" si="2"/>
        <v>0</v>
      </c>
    </row>
    <row r="35" spans="1:8" ht="27" customHeight="1" x14ac:dyDescent="0.2">
      <c r="A35" s="17" t="s">
        <v>53</v>
      </c>
      <c r="B35" s="14" t="s">
        <v>54</v>
      </c>
      <c r="C35" s="56"/>
      <c r="D35" s="56"/>
      <c r="E35" s="56"/>
      <c r="F35" s="9"/>
      <c r="G35" s="8"/>
      <c r="H35" s="11">
        <f t="shared" si="2"/>
        <v>0</v>
      </c>
    </row>
    <row r="36" spans="1:8" ht="28.5" customHeight="1" x14ac:dyDescent="0.2">
      <c r="A36" s="23">
        <v>4</v>
      </c>
      <c r="B36" s="22" t="s">
        <v>55</v>
      </c>
      <c r="C36" s="62" t="s">
        <v>4</v>
      </c>
      <c r="D36" s="62"/>
      <c r="E36" s="62"/>
      <c r="F36" s="40"/>
      <c r="G36" s="10"/>
      <c r="H36" s="10">
        <f>SUM(H29:H35)</f>
        <v>0</v>
      </c>
    </row>
    <row r="37" spans="1:8" ht="51" customHeight="1" x14ac:dyDescent="0.2">
      <c r="A37" s="17" t="s">
        <v>56</v>
      </c>
      <c r="B37" s="14" t="s">
        <v>57</v>
      </c>
      <c r="C37" s="56"/>
      <c r="D37" s="56"/>
      <c r="E37" s="56"/>
      <c r="F37" s="9"/>
      <c r="G37" s="8"/>
      <c r="H37" s="11">
        <f>IF(C37&gt;"",CODE(C37)+LEN(C37),0)</f>
        <v>0</v>
      </c>
    </row>
    <row r="38" spans="1:8" ht="40.5" customHeight="1" x14ac:dyDescent="0.2">
      <c r="A38" s="17" t="s">
        <v>58</v>
      </c>
      <c r="B38" s="14" t="s">
        <v>59</v>
      </c>
      <c r="C38" s="56"/>
      <c r="D38" s="56"/>
      <c r="E38" s="56"/>
      <c r="F38" s="39"/>
      <c r="G38" s="38"/>
      <c r="H38" s="11">
        <f>IF(C38&gt;"",CODE(C38)+LEN(C38),0)</f>
        <v>0</v>
      </c>
    </row>
    <row r="39" spans="1:8" ht="48" x14ac:dyDescent="0.2">
      <c r="A39" s="17" t="s">
        <v>60</v>
      </c>
      <c r="B39" s="14" t="s">
        <v>61</v>
      </c>
      <c r="C39" s="56"/>
      <c r="D39" s="56"/>
      <c r="E39" s="56"/>
      <c r="F39" s="37" t="s">
        <v>62</v>
      </c>
      <c r="G39" s="36" t="s">
        <v>63</v>
      </c>
      <c r="H39" s="11">
        <f>IF(C39&gt;"",CODE(C39)+LEN(C39),0)</f>
        <v>0</v>
      </c>
    </row>
    <row r="40" spans="1:8" ht="57" x14ac:dyDescent="0.2">
      <c r="A40" s="23">
        <v>5</v>
      </c>
      <c r="B40" s="22" t="s">
        <v>64</v>
      </c>
      <c r="C40" s="29" t="s">
        <v>65</v>
      </c>
      <c r="D40" s="29" t="s">
        <v>66</v>
      </c>
      <c r="E40" s="29" t="s">
        <v>67</v>
      </c>
      <c r="F40" s="21"/>
      <c r="G40" s="20"/>
      <c r="H40" s="10">
        <f>SUM(H37:H39)</f>
        <v>0</v>
      </c>
    </row>
    <row r="41" spans="1:8" ht="27" customHeight="1" x14ac:dyDescent="0.2">
      <c r="A41" s="17" t="s">
        <v>68</v>
      </c>
      <c r="B41" s="14" t="s">
        <v>69</v>
      </c>
      <c r="C41" s="35"/>
      <c r="D41" s="35"/>
      <c r="E41" s="25"/>
      <c r="F41" s="24">
        <f>IF(OR(LEFT(E41,3)="n.a",E41="na",LEFT(E41,4)="n. a",LEFT(E41,3)="n/a",LEFT(E41,3)="n a",LEFT(E41,3)="n./",LEFT(E41,3)="na.",LEFT(E41,3)="./."),0,1)</f>
        <v>1</v>
      </c>
      <c r="G41" s="11">
        <f t="shared" ref="G41:G46" si="3">IF(C41="X",F41,0)</f>
        <v>0</v>
      </c>
      <c r="H41" s="11">
        <f>IF(C41="x",51,IF(D41="x",51*2,0))+IF(E41&gt;"",CODE(E41)+LEN(E41),0)</f>
        <v>0</v>
      </c>
    </row>
    <row r="42" spans="1:8" ht="48" customHeight="1" x14ac:dyDescent="0.2">
      <c r="A42" s="17" t="s">
        <v>70</v>
      </c>
      <c r="B42" s="14" t="s">
        <v>71</v>
      </c>
      <c r="C42" s="35"/>
      <c r="D42" s="35"/>
      <c r="E42" s="25"/>
      <c r="F42" s="24">
        <f>IF(OR(LEFT(E42,3)="n.a",E42="na",LEFT(E42,4)="n. a",LEFT(E42,3)="n/a",LEFT(E42,3)="n a",LEFT(E42,3)="n./",LEFT(E42,3)="na.",LEFT(E42,3)="./."),0,2)</f>
        <v>2</v>
      </c>
      <c r="G42" s="11">
        <f t="shared" si="3"/>
        <v>0</v>
      </c>
      <c r="H42" s="11">
        <f>IF(C42="x",52,IF(D42="x",52*2,0))+IF(E42&gt;"",CODE(E42)+LEN(E42),0)</f>
        <v>0</v>
      </c>
    </row>
    <row r="43" spans="1:8" ht="48" x14ac:dyDescent="0.2">
      <c r="A43" s="17" t="s">
        <v>72</v>
      </c>
      <c r="B43" s="14" t="s">
        <v>73</v>
      </c>
      <c r="C43" s="35"/>
      <c r="D43" s="35"/>
      <c r="E43" s="25"/>
      <c r="F43" s="24">
        <f>IF(OR(LEFT(E43,3)="n.a",E43="na",LEFT(E43,4)="n. a",LEFT(E43,3)="n/a",LEFT(E43,3)="n a",LEFT(E43,3)="n./",LEFT(E43,3)="na.",LEFT(E43,3)="./."),0,2)</f>
        <v>2</v>
      </c>
      <c r="G43" s="11">
        <f t="shared" si="3"/>
        <v>0</v>
      </c>
      <c r="H43" s="11">
        <f>IF(C43="x",53,IF(D43="x",53*2,0))+IF(E43&gt;"",CODE(E43)+LEN(E43),0)</f>
        <v>0</v>
      </c>
    </row>
    <row r="44" spans="1:8" ht="48" x14ac:dyDescent="0.2">
      <c r="A44" s="17" t="s">
        <v>74</v>
      </c>
      <c r="B44" s="54" t="s">
        <v>179</v>
      </c>
      <c r="C44" s="35"/>
      <c r="D44" s="35"/>
      <c r="E44" s="25"/>
      <c r="F44" s="24">
        <f>IF(OR(LEFT(E44,3)="n.a",E44="na",LEFT(E44,4)="n. a",LEFT(E44,3)="n/a",LEFT(E44,3)="n a",LEFT(E44,3)="n./",LEFT(E44,3)="na.",LEFT(E44,3)="./."),0,1)</f>
        <v>1</v>
      </c>
      <c r="G44" s="11">
        <f t="shared" si="3"/>
        <v>0</v>
      </c>
      <c r="H44" s="11">
        <f>IF(C44="x",54,IF(D44="x",54*2,0))+IF(E44&gt;"",CODE(E44)+LEN(E44),0)</f>
        <v>0</v>
      </c>
    </row>
    <row r="45" spans="1:8" ht="60.75" x14ac:dyDescent="0.2">
      <c r="A45" s="17" t="s">
        <v>75</v>
      </c>
      <c r="B45" s="54" t="s">
        <v>180</v>
      </c>
      <c r="C45" s="35"/>
      <c r="D45" s="35"/>
      <c r="E45" s="25"/>
      <c r="F45" s="24">
        <f>IF(OR(LEFT(E45,3)="n.a",E45="na",LEFT(E45,4)="n. a",LEFT(E45,3)="n/a",LEFT(E45,3)="n a",LEFT(E45,3)="n./",LEFT(E45,3)="na.",LEFT(E45,3)="./."),0,1)</f>
        <v>1</v>
      </c>
      <c r="G45" s="11">
        <f t="shared" si="3"/>
        <v>0</v>
      </c>
      <c r="H45" s="11">
        <f>IF(C45="x",55,IF(D45="x",55*2,0))+IF(E45&gt;"",CODE(E45)+LEN(E45),0)</f>
        <v>0</v>
      </c>
    </row>
    <row r="46" spans="1:8" ht="27.75" customHeight="1" x14ac:dyDescent="0.2">
      <c r="A46" s="17" t="s">
        <v>76</v>
      </c>
      <c r="B46" s="54" t="s">
        <v>181</v>
      </c>
      <c r="C46" s="35"/>
      <c r="D46" s="35"/>
      <c r="E46" s="25"/>
      <c r="F46" s="24">
        <f>IF(OR(LEFT(E46,3)="n.a",E46="na",LEFT(E46,4)="n. a",LEFT(E46,3)="n/a",LEFT(E46,3)="n a",LEFT(E46,3)="n./",LEFT(E46,3)="na.",LEFT(E46,3)="./."),0,1)</f>
        <v>1</v>
      </c>
      <c r="G46" s="11">
        <f t="shared" si="3"/>
        <v>0</v>
      </c>
      <c r="H46" s="11">
        <f>IF(C46="x",56,IF(D46="x",56*2,0))+IF(E46&gt;"",CODE(E46)+LEN(E46),0)</f>
        <v>0</v>
      </c>
    </row>
    <row r="47" spans="1:8" ht="35.25" x14ac:dyDescent="0.2">
      <c r="A47" s="23">
        <v>6</v>
      </c>
      <c r="B47" s="30" t="s">
        <v>77</v>
      </c>
      <c r="C47" s="29" t="s">
        <v>65</v>
      </c>
      <c r="D47" s="29" t="s">
        <v>66</v>
      </c>
      <c r="E47" s="29" t="s">
        <v>78</v>
      </c>
      <c r="F47" s="21"/>
      <c r="G47" s="20"/>
      <c r="H47" s="10">
        <f>SUM(H41:H46)</f>
        <v>0</v>
      </c>
    </row>
    <row r="48" spans="1:8" ht="101.25" customHeight="1" x14ac:dyDescent="0.2">
      <c r="A48" s="17" t="s">
        <v>79</v>
      </c>
      <c r="B48" s="26" t="s">
        <v>80</v>
      </c>
      <c r="C48" s="31"/>
      <c r="D48" s="31"/>
      <c r="E48" s="25"/>
      <c r="F48" s="24">
        <f>IF(OR(LEFT(E48,3)="n.a",E48="na",LEFT(E48,4)="n. a",LEFT(E48,3)="n/a",LEFT(E48,3)="n a",LEFT(E48,3)="n./",LEFT(E48,3)="na.",LEFT(E48,3)="./."),0,2)</f>
        <v>2</v>
      </c>
      <c r="G48" s="11">
        <f>IF(C48="X",F48,0)</f>
        <v>0</v>
      </c>
      <c r="H48" s="11">
        <f>IF(C48="x",61,IF(D48="x",61*2,0))+IF(E48&gt;"",CODE(E48)+LEN(E48),0)</f>
        <v>0</v>
      </c>
    </row>
    <row r="49" spans="1:8" ht="39" customHeight="1" x14ac:dyDescent="0.2">
      <c r="A49" s="17" t="s">
        <v>81</v>
      </c>
      <c r="B49" s="14" t="s">
        <v>82</v>
      </c>
      <c r="C49" s="31"/>
      <c r="D49" s="31"/>
      <c r="E49" s="25"/>
      <c r="F49" s="24">
        <f>IF(OR(LEFT(E49,3)="n.a",E49="na",LEFT(E49,4)="n. a",LEFT(E49,3)="n/a",LEFT(E49,3)="n a",LEFT(E49,3)="n./",LEFT(E49,3)="na.",LEFT(E49,3)="./."),0,1)</f>
        <v>1</v>
      </c>
      <c r="G49" s="11">
        <f>IF(C49="X",F49,0)</f>
        <v>0</v>
      </c>
      <c r="H49" s="11">
        <f>IF(C49="x",62,IF(D49="x",62*2,0))+IF(E49&gt;"",CODE(E49)+LEN(E49),0)</f>
        <v>0</v>
      </c>
    </row>
    <row r="50" spans="1:8" ht="35.25" x14ac:dyDescent="0.2">
      <c r="A50" s="23">
        <v>7</v>
      </c>
      <c r="B50" s="22" t="s">
        <v>83</v>
      </c>
      <c r="C50" s="29" t="s">
        <v>65</v>
      </c>
      <c r="D50" s="29" t="s">
        <v>66</v>
      </c>
      <c r="E50" s="29" t="s">
        <v>84</v>
      </c>
      <c r="F50" s="21"/>
      <c r="G50" s="20"/>
      <c r="H50" s="10">
        <f>SUM(H48:H49)</f>
        <v>0</v>
      </c>
    </row>
    <row r="51" spans="1:8" ht="88.5" customHeight="1" x14ac:dyDescent="0.2">
      <c r="A51" s="17" t="s">
        <v>85</v>
      </c>
      <c r="B51" s="33" t="s">
        <v>86</v>
      </c>
      <c r="C51" s="31"/>
      <c r="D51" s="31"/>
      <c r="E51" s="25"/>
      <c r="F51" s="24">
        <f>IF(OR(LEFT(E51,3)="n.a",E51="na",LEFT(E51,4)="n. a",LEFT(E51,3)="n/a",LEFT(E51,3)="n a",LEFT(E51,3)="n./",LEFT(E51,3)="na.",LEFT(E51,3)="./."),0,2)</f>
        <v>2</v>
      </c>
      <c r="G51" s="11">
        <f>IF(C51="X",F51,0)</f>
        <v>0</v>
      </c>
      <c r="H51" s="11">
        <f>IF(C51="x",71,IF(D51="x",71*2,0))+IF(E51&gt;"",CODE(E51)+LEN(E51),0)</f>
        <v>0</v>
      </c>
    </row>
    <row r="52" spans="1:8" ht="62.25" customHeight="1" x14ac:dyDescent="0.2">
      <c r="A52" s="15" t="s">
        <v>87</v>
      </c>
      <c r="B52" s="26" t="s">
        <v>88</v>
      </c>
      <c r="C52" s="31"/>
      <c r="D52" s="31"/>
      <c r="E52" s="51"/>
      <c r="F52" s="24">
        <f>IF(OR(LEFT(E52,3)="n.a",E52="na",LEFT(E52,4)="n. a",LEFT(E52,3)="n/a",LEFT(E52,3)="n a",LEFT(E52,3)="n./",LEFT(E52,3)="na.",LEFT(E52,3)="./."),0,2)</f>
        <v>2</v>
      </c>
      <c r="G52" s="11">
        <f>IF(C52="X",F52,0)</f>
        <v>0</v>
      </c>
      <c r="H52" s="11">
        <f>IF(C52="x",72,IF(D52="x",72*2,0))+IF(E52&gt;"",CODE(E52)+LEN(E52),0)</f>
        <v>0</v>
      </c>
    </row>
    <row r="53" spans="1:8" ht="52.5" customHeight="1" x14ac:dyDescent="0.2">
      <c r="A53" s="15" t="s">
        <v>89</v>
      </c>
      <c r="B53" s="34" t="s">
        <v>90</v>
      </c>
      <c r="C53" s="31"/>
      <c r="D53" s="31"/>
      <c r="E53" s="51"/>
      <c r="F53" s="24">
        <f>IF(OR(LEFT(E53,3)="n.a",E53="na",LEFT(E53,4)="n. a",LEFT(E53,3)="n/a",LEFT(E53,3)="n a",LEFT(E53,3)="n./",LEFT(E53,3)="na.",LEFT(E53,3)="./."),0,2)</f>
        <v>2</v>
      </c>
      <c r="G53" s="11">
        <f>IF(C53="X",F53,0)</f>
        <v>0</v>
      </c>
      <c r="H53" s="11">
        <f>IF(C53="x",74,IF(D53="x",74*2,0))+IF(E53&gt;"",CODE(E53)+LEN(E53),0)</f>
        <v>0</v>
      </c>
    </row>
    <row r="54" spans="1:8" ht="135.75" customHeight="1" x14ac:dyDescent="0.2">
      <c r="A54" s="17" t="s">
        <v>91</v>
      </c>
      <c r="B54" s="26" t="s">
        <v>92</v>
      </c>
      <c r="C54" s="31"/>
      <c r="D54" s="31"/>
      <c r="E54" s="25"/>
      <c r="F54" s="24">
        <f>IF(OR(LEFT(E54,3)="n.a",E54="na",LEFT(E54,4)="n. a",LEFT(E54,3)="n/a",LEFT(E54,3)="n a",LEFT(E54,3)="n./",LEFT(E54,3)="na.",LEFT(E54,3)="./."),0,2)</f>
        <v>2</v>
      </c>
      <c r="G54" s="11">
        <f>IF(C54="X",F54,0)</f>
        <v>0</v>
      </c>
      <c r="H54" s="11">
        <f>IF(C54="x",75,IF(D54="x",75*2,0))+IF(E54&gt;"",CODE(E54)+LEN(E54),0)</f>
        <v>0</v>
      </c>
    </row>
    <row r="55" spans="1:8" ht="52.5" customHeight="1" x14ac:dyDescent="0.2">
      <c r="A55" s="17" t="s">
        <v>93</v>
      </c>
      <c r="B55" s="14" t="s">
        <v>94</v>
      </c>
      <c r="C55" s="31"/>
      <c r="D55" s="31"/>
      <c r="E55" s="25"/>
      <c r="F55" s="24">
        <f>IF(OR(LEFT(E55,3)="n.a",E55="na",LEFT(E55,4)="n. a",LEFT(E55,3)="n/a",LEFT(E55,3)="n a",LEFT(E55,3)="n./",LEFT(E55,3)="na.",LEFT(E55,3)="./."),0,1)</f>
        <v>1</v>
      </c>
      <c r="G55" s="11">
        <f>IF(C55="X",F55,0)</f>
        <v>0</v>
      </c>
      <c r="H55" s="11">
        <f>IF(C55="x",76,IF(D55="x",76*2,0))+IF(E55&gt;"",CODE(E55)+LEN(E55),0)</f>
        <v>0</v>
      </c>
    </row>
    <row r="56" spans="1:8" ht="41.25" x14ac:dyDescent="0.2">
      <c r="A56" s="23">
        <v>8</v>
      </c>
      <c r="B56" s="22" t="s">
        <v>95</v>
      </c>
      <c r="C56" s="29" t="s">
        <v>65</v>
      </c>
      <c r="D56" s="29" t="s">
        <v>66</v>
      </c>
      <c r="E56" s="29" t="s">
        <v>84</v>
      </c>
      <c r="F56" s="21"/>
      <c r="G56" s="20"/>
      <c r="H56" s="10">
        <f>SUM(H51:H55)</f>
        <v>0</v>
      </c>
    </row>
    <row r="57" spans="1:8" ht="27" customHeight="1" x14ac:dyDescent="0.2">
      <c r="A57" s="17" t="s">
        <v>96</v>
      </c>
      <c r="B57" s="33" t="s">
        <v>97</v>
      </c>
      <c r="C57" s="31"/>
      <c r="D57" s="31"/>
      <c r="E57" s="25"/>
      <c r="F57" s="24">
        <f>IF(OR(LEFT(E57,3)="n.a",E57="na",LEFT(E57,4)="n. a",LEFT(E57,3)="n/a",LEFT(E57,3)="n a",LEFT(E57,3)="n./",LEFT(E57,3)="na.",LEFT(E57,3)="./."),0,1)</f>
        <v>1</v>
      </c>
      <c r="G57" s="11">
        <f t="shared" ref="G57:G63" si="4">IF(C57="X",F57,0)</f>
        <v>0</v>
      </c>
      <c r="H57" s="11">
        <f>IF(C57="x",81,IF(D57="x",81*2,0))+IF(E57&gt;"",CODE(E57)+LEN(E57),0)</f>
        <v>0</v>
      </c>
    </row>
    <row r="58" spans="1:8" ht="27" customHeight="1" x14ac:dyDescent="0.2">
      <c r="A58" s="17" t="s">
        <v>98</v>
      </c>
      <c r="B58" s="33" t="s">
        <v>99</v>
      </c>
      <c r="C58" s="31"/>
      <c r="D58" s="31"/>
      <c r="E58" s="25"/>
      <c r="F58" s="24">
        <f>IF(OR(LEFT(E58,3)="n.a",E58="na",LEFT(E58,4)="n. a",LEFT(E58,3)="n/a",LEFT(E58,3)="n a",LEFT(E58,3)="n./",LEFT(E58,3)="na.",LEFT(E58,3)="./."),0,1)</f>
        <v>1</v>
      </c>
      <c r="G58" s="11">
        <f t="shared" si="4"/>
        <v>0</v>
      </c>
      <c r="H58" s="11">
        <f>IF(C58="x",82,IF(D58="x",82*2,0))+IF(E58&gt;"",CODE(E58)+LEN(E58),0)</f>
        <v>0</v>
      </c>
    </row>
    <row r="59" spans="1:8" ht="87.75" customHeight="1" x14ac:dyDescent="0.2">
      <c r="A59" s="17" t="s">
        <v>100</v>
      </c>
      <c r="B59" s="34" t="s">
        <v>101</v>
      </c>
      <c r="C59" s="31"/>
      <c r="D59" s="31"/>
      <c r="E59" s="25"/>
      <c r="F59" s="24">
        <f>IF(OR(LEFT(E59,3)="n.a",E59="na",LEFT(E59,4)="n. a",LEFT(E59,3)="n/a",LEFT(E59,3)="n a",LEFT(E59,3)="n./",LEFT(E59,3)="na.",LEFT(E59,3)="./."),0,2)</f>
        <v>2</v>
      </c>
      <c r="G59" s="11">
        <f t="shared" si="4"/>
        <v>0</v>
      </c>
      <c r="H59" s="11">
        <f>IF(C59="x",83,IF(D59="x",83*2,0))+IF(E59&gt;"",CODE(E59)+LEN(E59),0)</f>
        <v>0</v>
      </c>
    </row>
    <row r="60" spans="1:8" ht="52.5" customHeight="1" x14ac:dyDescent="0.2">
      <c r="A60" s="17" t="s">
        <v>102</v>
      </c>
      <c r="B60" s="33" t="s">
        <v>103</v>
      </c>
      <c r="C60" s="31"/>
      <c r="D60" s="31"/>
      <c r="E60" s="25"/>
      <c r="F60" s="24">
        <f>IF(OR(LEFT(E60,3)="n.a",E60="na",LEFT(E60,4)="n. a",LEFT(E60,3)="n/a",LEFT(E60,3)="n a",LEFT(E60,3)="n./",LEFT(E60,3)="na.",LEFT(E60,3)="./."),0,1)</f>
        <v>1</v>
      </c>
      <c r="G60" s="11">
        <f t="shared" si="4"/>
        <v>0</v>
      </c>
      <c r="H60" s="11">
        <f>IF(C60="x",84,IF(D60="x",84*2,0))+IF(E60&gt;"",CODE(E60)+LEN(E60),0)</f>
        <v>0</v>
      </c>
    </row>
    <row r="61" spans="1:8" ht="85.5" customHeight="1" x14ac:dyDescent="0.2">
      <c r="A61" s="17" t="s">
        <v>104</v>
      </c>
      <c r="B61" s="33" t="s">
        <v>105</v>
      </c>
      <c r="C61" s="31"/>
      <c r="D61" s="31"/>
      <c r="E61" s="25"/>
      <c r="F61" s="24">
        <f>IF(OR(LEFT(E61,3)="n.a",E61="na",LEFT(E61,4)="n. a",LEFT(E61,3)="n/a",LEFT(E61,3)="n a",LEFT(E61,3)="n./",LEFT(E61,3)="na.",LEFT(E61,3)="./."),0,1)</f>
        <v>1</v>
      </c>
      <c r="G61" s="11">
        <f t="shared" si="4"/>
        <v>0</v>
      </c>
      <c r="H61" s="11">
        <f>IF(C61="x",85,IF(D61="x",85*2,0))+IF(E61&gt;"",CODE(E61)+LEN(E61),0)</f>
        <v>0</v>
      </c>
    </row>
    <row r="62" spans="1:8" ht="72.75" customHeight="1" x14ac:dyDescent="0.2">
      <c r="A62" s="17" t="s">
        <v>106</v>
      </c>
      <c r="B62" s="14" t="s">
        <v>107</v>
      </c>
      <c r="C62" s="25"/>
      <c r="D62" s="25"/>
      <c r="E62" s="25"/>
      <c r="F62" s="24">
        <f>IF(OR(LEFT(E62,3)="n.a",E62="na",LEFT(E62,4)="n. a",LEFT(E62,3)="n/a",LEFT(E62,3)="n a",LEFT(E62,3)="n./",LEFT(E62,3)="na.",LEFT(E62,3)="./."),0,1)</f>
        <v>1</v>
      </c>
      <c r="G62" s="11">
        <f t="shared" si="4"/>
        <v>0</v>
      </c>
      <c r="H62" s="11">
        <f>IF(C62="x",86,IF(D62="x",86*2,0))+IF(E62&gt;"",CODE(E62)+LEN(E62),0)</f>
        <v>0</v>
      </c>
    </row>
    <row r="63" spans="1:8" ht="52.5" customHeight="1" x14ac:dyDescent="0.2">
      <c r="A63" s="17" t="s">
        <v>108</v>
      </c>
      <c r="B63" s="26" t="s">
        <v>109</v>
      </c>
      <c r="C63" s="25"/>
      <c r="D63" s="25"/>
      <c r="E63" s="25"/>
      <c r="F63" s="24">
        <f>IF(OR(LEFT(E63,3)="n.a",E63="na",LEFT(E63,4)="n. a",LEFT(E63,3)="n/a",LEFT(E63,3)="n a",LEFT(E63,3)="n./",LEFT(E63,3)="na.",LEFT(E63,3)="./."),0,2)</f>
        <v>2</v>
      </c>
      <c r="G63" s="11">
        <f t="shared" si="4"/>
        <v>0</v>
      </c>
      <c r="H63" s="11">
        <f>IF(C63="x",87,IF(D63="x",87*2,0))+IF(E63&gt;"",CODE(E63)+LEN(E63),0)</f>
        <v>0</v>
      </c>
    </row>
    <row r="64" spans="1:8" s="8" customFormat="1" ht="35.25" x14ac:dyDescent="0.2">
      <c r="A64" s="23">
        <v>9</v>
      </c>
      <c r="B64" s="22" t="s">
        <v>184</v>
      </c>
      <c r="C64" s="29" t="s">
        <v>65</v>
      </c>
      <c r="D64" s="29" t="s">
        <v>66</v>
      </c>
      <c r="E64" s="29" t="s">
        <v>84</v>
      </c>
      <c r="F64" s="32"/>
      <c r="G64" s="32"/>
      <c r="H64" s="10">
        <f>SUM(H57:H63)</f>
        <v>0</v>
      </c>
    </row>
    <row r="65" spans="1:8" ht="50.25" customHeight="1" x14ac:dyDescent="0.2">
      <c r="A65" s="17" t="s">
        <v>110</v>
      </c>
      <c r="B65" s="34" t="s">
        <v>182</v>
      </c>
      <c r="C65" s="50"/>
      <c r="D65" s="50"/>
      <c r="E65" s="25"/>
      <c r="F65" s="24">
        <f>IF(OR(LEFT(E65,3)="n.a",E65="na",LEFT(E65,4)="n. a",LEFT(E65,3)="n/a",LEFT(E65,3)="n a",LEFT(E65,3)="n./",LEFT(E65,3)="na.",LEFT(E65,3)="./."),0,2)</f>
        <v>2</v>
      </c>
      <c r="G65" s="11">
        <f>IF(C65="X",F65,0)</f>
        <v>0</v>
      </c>
      <c r="H65" s="11">
        <f>IF(C65="x",91,IF(D65="x",91*2,0))+IF(E65&gt;"",CODE(E65)+LEN(E65),0)</f>
        <v>0</v>
      </c>
    </row>
    <row r="66" spans="1:8" ht="52.5" customHeight="1" x14ac:dyDescent="0.2">
      <c r="A66" s="17" t="s">
        <v>111</v>
      </c>
      <c r="B66" s="33" t="s">
        <v>183</v>
      </c>
      <c r="C66" s="50"/>
      <c r="D66" s="50"/>
      <c r="E66" s="25"/>
      <c r="F66" s="24">
        <f>IF(OR(LEFT(E66,3)="n.a",E66="na",LEFT(E66,4)="n. a",LEFT(E66,3)="n/a",LEFT(E66,3)="n a",LEFT(E66,3)="n./",LEFT(E66,3)="na.",LEFT(E66,3)="./."),0,1)</f>
        <v>1</v>
      </c>
      <c r="G66" s="11">
        <f>IF(C66="X",F66,0)</f>
        <v>0</v>
      </c>
      <c r="H66" s="11">
        <f>IF(C66="x",92,IF(D66="x",92*2,0))+IF(E66&gt;"",CODE(E66)+LEN(E66),0)</f>
        <v>0</v>
      </c>
    </row>
    <row r="67" spans="1:8" ht="63" customHeight="1" x14ac:dyDescent="0.2">
      <c r="A67" s="17" t="s">
        <v>112</v>
      </c>
      <c r="B67" s="34" t="s">
        <v>113</v>
      </c>
      <c r="C67" s="50"/>
      <c r="D67" s="50"/>
      <c r="E67" s="25"/>
      <c r="F67" s="24">
        <f>IF(OR(LEFT(E67,3)="n.a",E67="na",LEFT(E67,4)="n. a",LEFT(E67,3)="n/a",LEFT(E67,3)="n a",LEFT(E67,3)="n./",LEFT(E67,3)="na.",LEFT(E67,3)="./."),0,2)</f>
        <v>2</v>
      </c>
      <c r="G67" s="11">
        <f>IF(C67="X",F67,0)</f>
        <v>0</v>
      </c>
      <c r="H67" s="11">
        <f>IF(C67="x",101,IF(D67="x",101*2,0))+IF(E67&gt;"",CODE(E67)+LEN(E67),0)</f>
        <v>0</v>
      </c>
    </row>
    <row r="68" spans="1:8" ht="52.5" customHeight="1" x14ac:dyDescent="0.2">
      <c r="A68" s="17" t="s">
        <v>114</v>
      </c>
      <c r="B68" s="14" t="s">
        <v>115</v>
      </c>
      <c r="C68" s="50"/>
      <c r="D68" s="50"/>
      <c r="E68" s="25"/>
      <c r="F68" s="24">
        <f>IF(OR(LEFT(E68,3)="n.a",E68="na",LEFT(E68,4)="n. a",LEFT(E68,3)="n/a",LEFT(E68,3)="n a",LEFT(E68,3)="n./",LEFT(E68,3)="na.",LEFT(E68,3)="./."),0,1)</f>
        <v>1</v>
      </c>
      <c r="G68" s="11">
        <f>IF(C68="X",F68,0)</f>
        <v>0</v>
      </c>
      <c r="H68" s="11">
        <f>IF(C68="x",103,IF(D68="x",103*2,0))+IF(E68&gt;"",CODE(E68)+LEN(E68),0)</f>
        <v>0</v>
      </c>
    </row>
    <row r="69" spans="1:8" ht="35.25" x14ac:dyDescent="0.2">
      <c r="A69" s="23">
        <v>11</v>
      </c>
      <c r="B69" s="30" t="s">
        <v>116</v>
      </c>
      <c r="C69" s="29" t="s">
        <v>65</v>
      </c>
      <c r="D69" s="29" t="s">
        <v>66</v>
      </c>
      <c r="E69" s="29" t="s">
        <v>117</v>
      </c>
      <c r="F69" s="32"/>
      <c r="G69" s="32"/>
      <c r="H69" s="10">
        <f>SUM(H65:H68)</f>
        <v>0</v>
      </c>
    </row>
    <row r="70" spans="1:8" ht="51" customHeight="1" x14ac:dyDescent="0.2">
      <c r="A70" s="17" t="s">
        <v>118</v>
      </c>
      <c r="B70" s="34" t="s">
        <v>119</v>
      </c>
      <c r="C70" s="50"/>
      <c r="D70" s="50"/>
      <c r="E70" s="25"/>
      <c r="F70" s="24">
        <f>IF(OR(LEFT(E70,3)="n.a",E70="na",LEFT(E70,4)="n. a",LEFT(E70,3)="n/a",LEFT(E70,3)="n a",LEFT(E70,3)="n./",LEFT(E70,3)="na.",LEFT(E70,3)="./."),0,2)</f>
        <v>2</v>
      </c>
      <c r="G70" s="11">
        <f>IF(C70="X",F70,0)</f>
        <v>0</v>
      </c>
      <c r="H70" s="11">
        <f>IF(C70="x",111,IF(D70="x",111*2,0))+IF(E70&gt;"",CODE(E70)+LEN(E70),0)</f>
        <v>0</v>
      </c>
    </row>
    <row r="71" spans="1:8" ht="40.5" customHeight="1" x14ac:dyDescent="0.2">
      <c r="A71" s="17" t="s">
        <v>120</v>
      </c>
      <c r="B71" s="33" t="s">
        <v>121</v>
      </c>
      <c r="C71" s="50"/>
      <c r="D71" s="50"/>
      <c r="E71" s="25"/>
      <c r="F71" s="24">
        <f>IF(OR(LEFT(E71,3)="n.a",E71="na",LEFT(E71,4)="n. a",LEFT(E71,3)="n/a",LEFT(E71,3)="n a",LEFT(E71,3)="n./",LEFT(E71,3)="na.",LEFT(E71,3)="./."),0,1)</f>
        <v>1</v>
      </c>
      <c r="G71" s="11">
        <f>IF(C71="X",F71,0)</f>
        <v>0</v>
      </c>
      <c r="H71" s="11">
        <f>IF(C71="x",112,IF(D71="x",112*2,0))+IF(E71&gt;"",CODE(E71)+LEN(E71),0)</f>
        <v>0</v>
      </c>
    </row>
    <row r="72" spans="1:8" ht="35.25" x14ac:dyDescent="0.2">
      <c r="A72" s="23">
        <v>12</v>
      </c>
      <c r="B72" s="30" t="s">
        <v>122</v>
      </c>
      <c r="C72" s="29" t="s">
        <v>65</v>
      </c>
      <c r="D72" s="29" t="s">
        <v>66</v>
      </c>
      <c r="E72" s="29" t="s">
        <v>84</v>
      </c>
      <c r="F72" s="32"/>
      <c r="G72" s="32"/>
      <c r="H72" s="10">
        <f>SUM(H70:H71)</f>
        <v>0</v>
      </c>
    </row>
    <row r="73" spans="1:8" ht="52.5" customHeight="1" x14ac:dyDescent="0.2">
      <c r="A73" s="17" t="s">
        <v>123</v>
      </c>
      <c r="B73" s="26" t="s">
        <v>124</v>
      </c>
      <c r="C73" s="50"/>
      <c r="D73" s="50"/>
      <c r="E73" s="25"/>
      <c r="F73" s="24">
        <f>IF(OR(LEFT(E73,3)="n.a",E73="na",LEFT(E73,4)="n. a",LEFT(E73,3)="n/a",LEFT(E73,3)="n a",LEFT(E73,3)="n./",LEFT(E73,3)="na.",LEFT(E73,3)="./."),0,2)</f>
        <v>2</v>
      </c>
      <c r="G73" s="11">
        <f>IF(C73="X",F73,0)</f>
        <v>0</v>
      </c>
      <c r="H73" s="11">
        <f>IF(C73="x",121,IF(D73="x",121*2,0))+IF(E73&gt;"",CODE(E73)+LEN(E73),0)</f>
        <v>0</v>
      </c>
    </row>
    <row r="74" spans="1:8" ht="40.5" customHeight="1" x14ac:dyDescent="0.2">
      <c r="A74" s="17" t="s">
        <v>125</v>
      </c>
      <c r="B74" s="14" t="s">
        <v>126</v>
      </c>
      <c r="C74" s="50"/>
      <c r="D74" s="50"/>
      <c r="E74" s="25"/>
      <c r="F74" s="24">
        <f>IF(OR(LEFT(E74,3)="n.a",E74="na",LEFT(E74,4)="n. a",LEFT(E74,3)="n/a",LEFT(E74,3)="n a",LEFT(E74,3)="n./",LEFT(E74,3)="na.",LEFT(E74,3)="./."),0,1)</f>
        <v>1</v>
      </c>
      <c r="G74" s="11">
        <f>IF(C74="X",F74,0)</f>
        <v>0</v>
      </c>
      <c r="H74" s="11">
        <f>IF(C74="x",122,IF(D74="x",122*2,0))+IF(E74&gt;"",CODE(E74)+LEN(E74),0)</f>
        <v>0</v>
      </c>
    </row>
    <row r="75" spans="1:8" ht="49.5" customHeight="1" x14ac:dyDescent="0.2">
      <c r="A75" s="17" t="s">
        <v>127</v>
      </c>
      <c r="B75" s="14" t="s">
        <v>128</v>
      </c>
      <c r="C75" s="50"/>
      <c r="D75" s="50"/>
      <c r="E75" s="25"/>
      <c r="F75" s="24">
        <f>IF(OR(LEFT(E75,3)="n.a",E75="na",LEFT(E75,4)="n. a",LEFT(E75,3)="n/a",LEFT(E75,3)="n a",LEFT(E75,3)="n./",LEFT(E75,3)="na.",LEFT(E75,3)="./."),0,1)</f>
        <v>1</v>
      </c>
      <c r="G75" s="11">
        <f>IF(C75="X",F75,0)</f>
        <v>0</v>
      </c>
      <c r="H75" s="11">
        <f>IF(C75="x",123,IF(D75="x",123*2,0))+IF(E75&gt;"",CODE(E75)+LEN(E75),0)</f>
        <v>0</v>
      </c>
    </row>
    <row r="76" spans="1:8" ht="35.25" x14ac:dyDescent="0.2">
      <c r="A76" s="23">
        <v>13</v>
      </c>
      <c r="B76" s="30" t="s">
        <v>129</v>
      </c>
      <c r="C76" s="29" t="s">
        <v>65</v>
      </c>
      <c r="D76" s="29" t="s">
        <v>66</v>
      </c>
      <c r="E76" s="29" t="s">
        <v>84</v>
      </c>
      <c r="F76" s="32"/>
      <c r="G76" s="32"/>
      <c r="H76" s="10">
        <f>SUM(H73:H75)</f>
        <v>0</v>
      </c>
    </row>
    <row r="77" spans="1:8" ht="64.5" customHeight="1" x14ac:dyDescent="0.2">
      <c r="A77" s="17" t="s">
        <v>130</v>
      </c>
      <c r="B77" s="14" t="s">
        <v>131</v>
      </c>
      <c r="C77" s="50"/>
      <c r="D77" s="50"/>
      <c r="E77" s="25"/>
      <c r="F77" s="24">
        <f>IF(OR(LEFT(E77,3)="n.a",E77="na",LEFT(E77,4)="n. a",LEFT(E77,3)="n/a",LEFT(E77,3)="n a",LEFT(E77,3)="n./",LEFT(E77,3)="na.",LEFT(E77,3)="./."),0,1)</f>
        <v>1</v>
      </c>
      <c r="G77" s="11">
        <f>IF(C77="X",F77,0)</f>
        <v>0</v>
      </c>
      <c r="H77" s="11">
        <f>IF(C77="x",141,IF(D77="x",141*2,0))+IF(E77&gt;"",CODE(E77)+LEN(E77),0)</f>
        <v>0</v>
      </c>
    </row>
    <row r="78" spans="1:8" ht="52.5" customHeight="1" x14ac:dyDescent="0.2">
      <c r="A78" s="17" t="s">
        <v>132</v>
      </c>
      <c r="B78" s="26" t="s">
        <v>133</v>
      </c>
      <c r="C78" s="50"/>
      <c r="D78" s="50"/>
      <c r="E78" s="25"/>
      <c r="F78" s="24">
        <f>IF(OR(LEFT(E78,3)="n.a",E78="na",LEFT(E78,4)="n. a",LEFT(E78,3)="n/a",LEFT(E78,3)="n a",LEFT(E78,3)="n./",LEFT(E78,3)="na.",LEFT(E78,3)="./."),0,2)</f>
        <v>2</v>
      </c>
      <c r="G78" s="11">
        <f>IF(C78="X",F78,0)</f>
        <v>0</v>
      </c>
      <c r="H78" s="11">
        <f>IF(C78="x",143,IF(D78="x",143*2,0))+IF(E78&gt;"",CODE(E78)+LEN(E78),0)</f>
        <v>0</v>
      </c>
    </row>
    <row r="79" spans="1:8" s="8" customFormat="1" ht="35.25" x14ac:dyDescent="0.2">
      <c r="A79" s="23">
        <v>14</v>
      </c>
      <c r="B79" s="30" t="s">
        <v>134</v>
      </c>
      <c r="C79" s="29" t="s">
        <v>65</v>
      </c>
      <c r="D79" s="29" t="s">
        <v>66</v>
      </c>
      <c r="E79" s="29" t="s">
        <v>84</v>
      </c>
      <c r="F79" s="32"/>
      <c r="G79" s="32"/>
      <c r="H79" s="10">
        <f>SUM(H77:H78)</f>
        <v>0</v>
      </c>
    </row>
    <row r="80" spans="1:8" s="8" customFormat="1" ht="39" customHeight="1" x14ac:dyDescent="0.2">
      <c r="A80" s="17" t="s">
        <v>135</v>
      </c>
      <c r="B80" s="26" t="s">
        <v>136</v>
      </c>
      <c r="C80" s="50"/>
      <c r="D80" s="50"/>
      <c r="E80" s="25"/>
      <c r="F80" s="24">
        <f>IF(OR(LEFT(E80,3)="n.a",E80="na",LEFT(E80,4)="n. a",LEFT(E80,3)="n/a",LEFT(E80,3)="n a",LEFT(E80,3)="n./",LEFT(E80,3)="na.",LEFT(E80,3)="./."),0,2)</f>
        <v>2</v>
      </c>
      <c r="G80" s="11">
        <f>IF(C80="X",F80,0)</f>
        <v>0</v>
      </c>
      <c r="H80" s="11">
        <f>IF(C80="x",161,IF(D80="x",161*2,0))+IF(E80&gt;"",CODE(E80)+LEN(E80),0)</f>
        <v>0</v>
      </c>
    </row>
    <row r="81" spans="1:8" s="8" customFormat="1" ht="62.25" customHeight="1" x14ac:dyDescent="0.2">
      <c r="A81" s="17" t="s">
        <v>137</v>
      </c>
      <c r="B81" s="14" t="s">
        <v>138</v>
      </c>
      <c r="C81" s="50"/>
      <c r="D81" s="50"/>
      <c r="E81" s="25"/>
      <c r="F81" s="24">
        <v>1</v>
      </c>
      <c r="G81" s="11">
        <f>IF(C81="X",F81,0)</f>
        <v>0</v>
      </c>
      <c r="H81" s="11">
        <f>IF(C81="x",162,IF(D81="x",162*2,0))+IF(E81&gt;"",CODE(E81)+LEN(E81),0)</f>
        <v>0</v>
      </c>
    </row>
    <row r="82" spans="1:8" ht="60.75" x14ac:dyDescent="0.2">
      <c r="A82" s="17" t="s">
        <v>139</v>
      </c>
      <c r="B82" s="26" t="s">
        <v>140</v>
      </c>
      <c r="C82" s="50"/>
      <c r="D82" s="50"/>
      <c r="E82" s="25"/>
      <c r="F82" s="24">
        <f>IF(OR(LEFT(E82,3)="n.a",E82="na",LEFT(E82,4)="n. a",LEFT(E82,3)="n/a",LEFT(E82,3)="n a",LEFT(E82,3)="n./",LEFT(E82,3)="na.",LEFT(E82,3)="./."),0,2)</f>
        <v>2</v>
      </c>
      <c r="G82" s="11">
        <f>IF(C82="X",F82,0)</f>
        <v>0</v>
      </c>
      <c r="H82" s="11">
        <f>IF(C82="x",181,IF(D82="x",181*2,0))+IF(E82&gt;"",CODE(E82)+LEN(E82),0)</f>
        <v>0</v>
      </c>
    </row>
    <row r="83" spans="1:8" ht="40.5" customHeight="1" x14ac:dyDescent="0.2">
      <c r="A83" s="17" t="s">
        <v>141</v>
      </c>
      <c r="B83" s="14" t="s">
        <v>142</v>
      </c>
      <c r="C83" s="50"/>
      <c r="D83" s="50"/>
      <c r="E83" s="25"/>
      <c r="F83" s="24">
        <v>1</v>
      </c>
      <c r="G83" s="11">
        <f>IF(C83="X",F83,0)</f>
        <v>0</v>
      </c>
      <c r="H83" s="11">
        <f>IF(C83="x",182,IF(D83="x",182*2,0))+IF(E83&gt;"",CODE(E83)+LEN(E83),0)</f>
        <v>0</v>
      </c>
    </row>
    <row r="84" spans="1:8" ht="44.25" x14ac:dyDescent="0.2">
      <c r="A84" s="23">
        <v>15</v>
      </c>
      <c r="B84" s="30" t="s">
        <v>143</v>
      </c>
      <c r="C84" s="29" t="s">
        <v>65</v>
      </c>
      <c r="D84" s="29" t="s">
        <v>66</v>
      </c>
      <c r="E84" s="29" t="s">
        <v>84</v>
      </c>
      <c r="F84" s="21"/>
      <c r="G84" s="20"/>
      <c r="H84" s="10">
        <f>SUM(H80:H83)</f>
        <v>0</v>
      </c>
    </row>
    <row r="85" spans="1:8" ht="52.5" customHeight="1" x14ac:dyDescent="0.2">
      <c r="A85" s="17" t="s">
        <v>144</v>
      </c>
      <c r="B85" s="14" t="s">
        <v>145</v>
      </c>
      <c r="C85" s="25"/>
      <c r="D85" s="25"/>
      <c r="E85" s="25"/>
      <c r="F85" s="24">
        <f>IF(OR(LEFT(E85,3)="n.a",E85="na",LEFT(E85,4)="n. a",LEFT(E85,3)="n/a",LEFT(E85,3)="n a",LEFT(E85,3)="n./",LEFT(E85,3)="na.",LEFT(E85,3)="./."),0,1)</f>
        <v>1</v>
      </c>
      <c r="G85" s="11">
        <f>IF(C85="X",F85,0)</f>
        <v>0</v>
      </c>
      <c r="H85" s="11">
        <f>IF(C85="x",191,IF(D85="x",191*2,0))+IF(E85&gt;"",CODE(E85)+LEN(E85),0)</f>
        <v>0</v>
      </c>
    </row>
    <row r="86" spans="1:8" ht="61.5" customHeight="1" x14ac:dyDescent="0.2">
      <c r="A86" s="17" t="s">
        <v>146</v>
      </c>
      <c r="B86" s="14" t="s">
        <v>147</v>
      </c>
      <c r="C86" s="25"/>
      <c r="D86" s="25"/>
      <c r="E86" s="25"/>
      <c r="F86" s="24">
        <f>IF(OR(LEFT(E86,3)="n.a",E86="na",LEFT(E86,4)="n. a",LEFT(E86,3)="n/a",LEFT(E86,3)="n a",LEFT(E86,3)="n./",LEFT(E86,3)="na.",LEFT(E86,3)="./."),0,1)</f>
        <v>1</v>
      </c>
      <c r="G86" s="11">
        <f>IF(C86="X",F86,0)</f>
        <v>0</v>
      </c>
      <c r="H86" s="11">
        <f>IF(C86="x",192,IF(D86="x",192*2,0))+IF(E86&gt;"",CODE(E86)+LEN(E86),0)</f>
        <v>0</v>
      </c>
    </row>
    <row r="87" spans="1:8" ht="52.5" customHeight="1" x14ac:dyDescent="0.2">
      <c r="A87" s="17" t="s">
        <v>148</v>
      </c>
      <c r="B87" s="14" t="s">
        <v>149</v>
      </c>
      <c r="C87" s="25"/>
      <c r="D87" s="25"/>
      <c r="E87" s="25"/>
      <c r="F87" s="24">
        <f>IF(OR(LEFT(E87,3)="n.a",E87="na",LEFT(E87,4)="n. a",LEFT(E87,3)="n/a",LEFT(E87,3)="n a",LEFT(E87,3)="n./",LEFT(E87,3)="na.",LEFT(E87,3)="./."),0,1)</f>
        <v>1</v>
      </c>
      <c r="G87" s="11">
        <f>IF(C87="X",F87,0)</f>
        <v>0</v>
      </c>
      <c r="H87" s="11">
        <f>IF(C87="x",193,IF(D87="x",193*2,0))+IF(E87&gt;"",CODE(E87)+LEN(E87),0)</f>
        <v>0</v>
      </c>
    </row>
    <row r="88" spans="1:8" ht="35.25" x14ac:dyDescent="0.2">
      <c r="A88" s="23">
        <v>16</v>
      </c>
      <c r="B88" s="22" t="s">
        <v>150</v>
      </c>
      <c r="C88" s="29" t="s">
        <v>65</v>
      </c>
      <c r="D88" s="29" t="s">
        <v>66</v>
      </c>
      <c r="E88" s="29" t="s">
        <v>84</v>
      </c>
      <c r="F88" s="28"/>
      <c r="G88" s="27"/>
      <c r="H88" s="10">
        <f>SUM(H85:H87)</f>
        <v>0</v>
      </c>
    </row>
    <row r="89" spans="1:8" ht="85.5" customHeight="1" x14ac:dyDescent="0.2">
      <c r="A89" s="17" t="s">
        <v>151</v>
      </c>
      <c r="B89" s="26" t="s">
        <v>152</v>
      </c>
      <c r="C89" s="25"/>
      <c r="D89" s="25"/>
      <c r="E89" s="25"/>
      <c r="F89" s="24">
        <f>IF(OR(LEFT(E89,3)="n.a",E89="na",LEFT(E89,4)="n. a",LEFT(E89,3)="n/a",LEFT(E89,3)="n a",LEFT(E89,3)="n./",LEFT(E89,3)="na.",LEFT(E89,3)="./."),0,2)</f>
        <v>2</v>
      </c>
      <c r="G89" s="11">
        <f>IF(C89="X",F89,0)</f>
        <v>0</v>
      </c>
      <c r="H89" s="11">
        <f>IF(C89="x",201,IF(D89="x",201*2,0))+IF(E89&gt;"",CODE(E89)+LEN(E89),0)</f>
        <v>0</v>
      </c>
    </row>
    <row r="90" spans="1:8" ht="76.5" customHeight="1" x14ac:dyDescent="0.2">
      <c r="A90" s="17" t="s">
        <v>153</v>
      </c>
      <c r="B90" s="26" t="s">
        <v>154</v>
      </c>
      <c r="C90" s="25"/>
      <c r="D90" s="25"/>
      <c r="E90" s="25"/>
      <c r="F90" s="24">
        <f>IF(OR(LEFT(E90,3)="n.a",E90="na",LEFT(E90,4)="n. a",LEFT(E90,3)="n/a",LEFT(E90,3)="n a",LEFT(E90,3)="n./",LEFT(E90,3)="na.",LEFT(E90,3)="./."),0,2)</f>
        <v>2</v>
      </c>
      <c r="G90" s="11">
        <f>IF(C90="X",F90,0)</f>
        <v>0</v>
      </c>
      <c r="H90" s="11">
        <f>IF(C90="x",202,IF(D90="x",202*2,0))+IF(E90&gt;"",CODE(E90)+LEN(E90),0)</f>
        <v>0</v>
      </c>
    </row>
    <row r="91" spans="1:8" ht="25.5" customHeight="1" x14ac:dyDescent="0.2">
      <c r="A91" s="23">
        <v>17</v>
      </c>
      <c r="B91" s="22" t="s">
        <v>155</v>
      </c>
      <c r="C91" s="62" t="s">
        <v>156</v>
      </c>
      <c r="D91" s="62"/>
      <c r="E91" s="62"/>
      <c r="F91" s="21"/>
      <c r="G91" s="20"/>
      <c r="H91" s="10">
        <f>SUM(H89:H90)</f>
        <v>0</v>
      </c>
    </row>
    <row r="92" spans="1:8" ht="40.5" customHeight="1" x14ac:dyDescent="0.2">
      <c r="A92" s="17" t="s">
        <v>157</v>
      </c>
      <c r="B92" s="14" t="s">
        <v>158</v>
      </c>
      <c r="C92" s="63"/>
      <c r="D92" s="64"/>
      <c r="E92" s="65"/>
      <c r="F92" s="19" t="s">
        <v>62</v>
      </c>
      <c r="G92" s="18" t="s">
        <v>63</v>
      </c>
      <c r="H92" s="11">
        <f>IF(C92&gt;"",CODE(C92)+LEN(C92),0)</f>
        <v>0</v>
      </c>
    </row>
    <row r="93" spans="1:8" ht="27" customHeight="1" x14ac:dyDescent="0.2">
      <c r="A93" s="17" t="s">
        <v>159</v>
      </c>
      <c r="B93" s="14" t="s">
        <v>160</v>
      </c>
      <c r="C93" s="63"/>
      <c r="D93" s="64"/>
      <c r="E93" s="65"/>
      <c r="F93" s="16">
        <f>SUM(F41:F90)</f>
        <v>58</v>
      </c>
      <c r="G93" s="16">
        <f>SUM(G41:G90)</f>
        <v>0</v>
      </c>
      <c r="H93" s="11">
        <f>IF(C93&gt;"",CODE(C93)+LEN(C93),0)</f>
        <v>0</v>
      </c>
    </row>
    <row r="94" spans="1:8" ht="52.5" customHeight="1" x14ac:dyDescent="0.2">
      <c r="A94" s="15" t="s">
        <v>161</v>
      </c>
      <c r="B94" s="14" t="s">
        <v>162</v>
      </c>
      <c r="C94" s="56"/>
      <c r="D94" s="56"/>
      <c r="E94" s="56"/>
      <c r="F94" s="13" t="s">
        <v>163</v>
      </c>
      <c r="G94" s="12">
        <f>IF(G93&gt;0,G93*100/F93,0)</f>
        <v>0</v>
      </c>
      <c r="H94" s="11">
        <f>IF(C94&gt;"",CODE(C94)+LEN(C94),0)</f>
        <v>0</v>
      </c>
    </row>
    <row r="95" spans="1:8" ht="21" customHeight="1" x14ac:dyDescent="0.2">
      <c r="A95" s="59" t="s">
        <v>164</v>
      </c>
      <c r="B95" s="59"/>
      <c r="C95" s="59"/>
      <c r="D95" s="59"/>
      <c r="E95" s="59"/>
      <c r="F95" s="72" t="str">
        <f>IF(G94&lt;60,"C-Lieferant",IF(AND(G94&gt;=60,G94&lt;85),"B-Lieferant","A-Lieferant"))</f>
        <v>C-Lieferant</v>
      </c>
      <c r="G95" s="72"/>
      <c r="H95" s="10">
        <f>SUM(H92:H94)</f>
        <v>0</v>
      </c>
    </row>
    <row r="96" spans="1:8" ht="123.75" customHeight="1" x14ac:dyDescent="0.2">
      <c r="A96" s="59"/>
      <c r="B96" s="59"/>
      <c r="C96" s="59"/>
      <c r="D96" s="59"/>
      <c r="E96" s="59"/>
      <c r="F96" s="9"/>
      <c r="G96" s="8"/>
      <c r="H96" s="8"/>
    </row>
    <row r="97" spans="1:8" ht="24" customHeight="1" x14ac:dyDescent="0.2">
      <c r="A97" s="73"/>
      <c r="B97" s="73"/>
      <c r="C97" s="74"/>
      <c r="D97" s="74"/>
      <c r="E97" s="74"/>
    </row>
    <row r="98" spans="1:8" ht="30.75" customHeight="1" x14ac:dyDescent="0.2">
      <c r="A98" s="67" t="s">
        <v>165</v>
      </c>
      <c r="B98" s="68"/>
      <c r="C98" s="69" t="s">
        <v>166</v>
      </c>
      <c r="D98" s="70"/>
      <c r="E98" s="71"/>
    </row>
    <row r="100" spans="1:8" hidden="1" x14ac:dyDescent="0.2">
      <c r="A100" s="58" t="str">
        <f>CONCATENATE(H20," - ",H28," - ",H36," - ",H40," - ",H47," - ",H50," - ",H56," - ",H64," - ",H69," - ",H72," - ",H76," - ",H79," - ",H84," - ",H88," - ",H91," - ",H95)</f>
        <v>0 - 0 - 0 - 0 - 0 - 0 - 0 - 0 - 0 - 0 - 0 - 0 - 0 - 0 - 0 - 0</v>
      </c>
      <c r="B100" s="58"/>
      <c r="C100" s="58"/>
      <c r="D100" s="58"/>
      <c r="E100" s="58"/>
      <c r="F100" s="7"/>
      <c r="G100" s="7"/>
      <c r="H100" s="7"/>
    </row>
  </sheetData>
  <sheetProtection algorithmName="SHA-512" hashValue="xDV94eQ3DsQsEYK7xsGVoiQKmhQmyaUk2FJFZ/44j3E/gO793wHFtSqQkEM2rx7QxVvW9nrQFolQTH7JKikVDQ==" saltValue="14fhdrq7TcHTYy8aU6oVbw==" spinCount="100000" sheet="1" objects="1" scenarios="1" formatRows="0" selectLockedCells="1"/>
  <mergeCells count="50">
    <mergeCell ref="C16:E16"/>
    <mergeCell ref="F95:G95"/>
    <mergeCell ref="A97:B97"/>
    <mergeCell ref="C97:E97"/>
    <mergeCell ref="C37:E37"/>
    <mergeCell ref="C38:E38"/>
    <mergeCell ref="C39:E39"/>
    <mergeCell ref="C23:E23"/>
    <mergeCell ref="A98:B98"/>
    <mergeCell ref="C98:E98"/>
    <mergeCell ref="C29:E29"/>
    <mergeCell ref="C30:E30"/>
    <mergeCell ref="C31:E31"/>
    <mergeCell ref="C36:E36"/>
    <mergeCell ref="C32:E32"/>
    <mergeCell ref="C33:E33"/>
    <mergeCell ref="C35:E35"/>
    <mergeCell ref="C34:E34"/>
    <mergeCell ref="A1:E1"/>
    <mergeCell ref="C91:E91"/>
    <mergeCell ref="C92:E92"/>
    <mergeCell ref="C93:E93"/>
    <mergeCell ref="C94:E94"/>
    <mergeCell ref="C4:E4"/>
    <mergeCell ref="C20:E20"/>
    <mergeCell ref="C28:E28"/>
    <mergeCell ref="C18:E18"/>
    <mergeCell ref="C25:E25"/>
    <mergeCell ref="C26:E26"/>
    <mergeCell ref="C22:E22"/>
    <mergeCell ref="C6:E6"/>
    <mergeCell ref="C7:E7"/>
    <mergeCell ref="C12:E12"/>
    <mergeCell ref="C11:E11"/>
    <mergeCell ref="B3:E3"/>
    <mergeCell ref="C14:E14"/>
    <mergeCell ref="C15:E15"/>
    <mergeCell ref="A2:E2"/>
    <mergeCell ref="A100:E100"/>
    <mergeCell ref="A95:E96"/>
    <mergeCell ref="C8:E8"/>
    <mergeCell ref="C9:E9"/>
    <mergeCell ref="C13:E13"/>
    <mergeCell ref="C24:E24"/>
    <mergeCell ref="C10:E10"/>
    <mergeCell ref="C27:E27"/>
    <mergeCell ref="C5:E5"/>
    <mergeCell ref="C17:E17"/>
    <mergeCell ref="C19:E19"/>
    <mergeCell ref="C21:E21"/>
  </mergeCells>
  <conditionalFormatting sqref="F95:G95">
    <cfRule type="cellIs" dxfId="2" priority="1" operator="equal">
      <formula>"A-Lieferant"</formula>
    </cfRule>
    <cfRule type="cellIs" dxfId="1" priority="2" operator="equal">
      <formula>"B-Lieferant"</formula>
    </cfRule>
    <cfRule type="cellIs" dxfId="0" priority="3" operator="equal">
      <formula>"C-Lieferant"</formula>
    </cfRule>
  </conditionalFormatting>
  <dataValidations count="2">
    <dataValidation type="list" allowBlank="1" showInputMessage="1" showErrorMessage="1" sqref="C57:D63 C89:D90 C85:D87 C51:D55 C48:D49 C41:D46 C65:D68 C70:D71 C73:D75 C77:D78 C80:D83">
      <formula1>$F$1:$F$1</formula1>
    </dataValidation>
    <dataValidation type="list" allowBlank="1" sqref="C92:E94 E80:E83 E77:E78 E65:E68 E57:E63 E41:E46 E48:E49 E51:E55 E70:E71 E73:E75 E85:E87 E89:E90">
      <formula1>"n.a."</formula1>
    </dataValidation>
  </dataValidations>
  <printOptions horizontalCentered="1"/>
  <pageMargins left="0.59055118110236227" right="0.59055118110236227" top="1.8055555555555556" bottom="0.77777777777777779" header="0.30555555555555558" footer="0.30555555555555558"/>
  <pageSetup paperSize="9" scale="97" fitToHeight="15" pageOrder="overThenDown" orientation="portrait" horizontalDpi="300" verticalDpi="300" r:id="rId1"/>
  <headerFooter scaleWithDoc="0">
    <oddHeader>&amp;L&amp;"Arial,Bold"&amp;7&amp;G_x000D__x000D_&amp;"Arial,Bold"&amp;14Formular        &amp;"Arial,Bold"&amp;12Lieferanten Selbstauditierungsbogen Indirekte Materialien</oddHeader>
    <oddFooter>&amp;L&amp;"Arial,Standard"&amp;9Version: [3.0] | [Formular] | [Lieferanten Selbstauditierungsbogen Indirekte Materialien]&amp;R&amp;"Arial,Standard"&amp;9Seite &amp;P von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6fb93b8-c02b-4be4-b8da-8a9a37753ac8">
      <Value>295</Value>
      <Value>478</Value>
      <Value>437</Value>
      <Value>508</Value>
      <Value>57</Value>
      <Value>29</Value>
      <Value>169</Value>
      <Value>214</Value>
      <Value>213</Value>
      <Value>27</Value>
      <Value>186</Value>
      <Value>691</Value>
      <Value>445</Value>
    </TaxCatchAll>
    <Freigabedatum xmlns="2d8107b1-aefc-4a66-a510-c40df0681a42">2015-09-17T07:06:47+00:00</Freigabedatum>
    <Erstellt_am xmlns="2d8107b1-aefc-4a66-a510-c40df0681a42">2015-09-13T22:00:00+00:00</Erstellt_am>
    <Pruefer xmlns="2d8107b1-aefc-4a66-a510-c40df0681a42">
      <UserInfo>
        <DisplayName>Santangelo, Constanze</DisplayName>
        <AccountId>3086</AccountId>
        <AccountType/>
      </UserInfo>
    </Pruefer>
    <Erstellt_von xmlns="2d8107b1-aefc-4a66-a510-c40df0681a42">
      <UserInfo>
        <DisplayName>Klarmann, Rena</DisplayName>
        <AccountId>646</AccountId>
        <AccountType/>
      </UserInfo>
    </Erstellt_von>
    <Freigeber xmlns="2d8107b1-aefc-4a66-a510-c40df0681a42">
      <UserInfo>
        <DisplayName>Kuhn, Barbara</DisplayName>
        <AccountId>39</AccountId>
        <AccountType/>
      </UserInfo>
    </Freigeber>
    <Pruefungsdatum xmlns="2d8107b1-aefc-4a66-a510-c40df0681a42">2015-09-14T14:21:50+00:00</Pruefungsdatum>
    <Bearbeitet_von xmlns="2d8107b1-aefc-4a66-a510-c40df0681a42">
      <UserInfo>
        <DisplayName>Mahlstedt, Katrin</DisplayName>
        <AccountId>2066</AccountId>
        <AccountType>User</AccountType>
      </UserInfo>
    </Bearbeitet_von>
    <Geltungsbereich_WerkTaxHTField0 xmlns="2d8107b1-aefc-4a66-a510-c40df0681a42">
      <Terms xmlns="http://schemas.microsoft.com/office/infopath/2007/PartnerControls">
        <TermInfo xmlns="http://schemas.microsoft.com/office/infopath/2007/PartnerControls">
          <TermName>DMK GmbH</TermName>
          <TermId>10afcac6-d193-4554-a726-92299768f0c6</TermId>
        </TermInfo>
        <TermInfo xmlns="http://schemas.microsoft.com/office/infopath/2007/PartnerControls">
          <TermName>Euro Cheese Vertriebs-GmbH</TermName>
          <TermId>68f7933c-a361-41e4-9c4c-9b05501c355a</TermId>
        </TermInfo>
        <TermInfo xmlns="http://schemas.microsoft.com/office/infopath/2007/PartnerControls">
          <TermName>Zentralkäserei Mecklenburg-Vorpommern</TermName>
          <TermId>179e9fab-597c-45e2-a004-dcb2d39fc788</TermId>
        </TermInfo>
        <TermInfo xmlns="http://schemas.microsoft.com/office/infopath/2007/PartnerControls">
          <TermName>Müritz Milch GmbH</TermName>
          <TermId>619f1b1b-3051-4747-8739-a7b69cfb0a5c</TermId>
        </TermInfo>
        <TermInfo xmlns="http://schemas.microsoft.com/office/infopath/2007/PartnerControls">
          <TermName>Norlac GmbH</TermName>
          <TermId>07a39052-b375-42d1-a6e0-f6ed92bcac07</TermId>
        </TermInfo>
        <TermInfo xmlns="http://schemas.microsoft.com/office/infopath/2007/PartnerControls">
          <TermName>indoc milk GmbH</TermName>
          <TermId>879fdfc8-50c3-4de1-8309-61ce5877752b</TermId>
        </TermInfo>
        <TermInfo xmlns="http://schemas.microsoft.com/office/infopath/2007/PartnerControls">
          <TermName>DMK Versicherungskontor GmbH</TermName>
          <TermId>93787b81-f1c4-4c33-9456-be89083a0344</TermId>
        </TermInfo>
      </Terms>
    </Geltungsbereich_WerkTaxHTField0>
    <Geltungsbereich_AbteilungTaxHTField0 xmlns="2d8107b1-aefc-4a66-a510-c40df0681a42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Alle</TermName>
          <TermId xmlns="http://schemas.microsoft.com/office/infopath/2007/PartnerControls">51e5f3be-fe20-4c28-a3ef-c233890b3809</TermId>
        </TermInfo>
      </Terms>
    </Geltungsbereich_AbteilungTaxHTField0>
    <ManagementsystemeTaxHTField0 xmlns="2d8107b1-aefc-4a66-a510-c40df0681a42">
      <Terms xmlns="http://schemas.microsoft.com/office/infopath/2007/PartnerControls">
        <TermInfo xmlns="http://schemas.microsoft.com/office/infopath/2007/PartnerControls">
          <TermName xmlns="http://schemas.microsoft.com/office/infopath/2007/PartnerControls">Qualität</TermName>
          <TermId xmlns="http://schemas.microsoft.com/office/infopath/2007/PartnerControls">3b71dab2-6e8c-44e6-bfd3-d307c0ff625a</TermId>
        </TermInfo>
      </Terms>
    </ManagementsystemeTaxHTField0>
    <DokumenttypTaxHTField0 xmlns="2d8107b1-aefc-4a66-a510-c40df0681a42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Formular</TermName>
          <TermId xmlns="http://schemas.microsoft.com/office/infopath/2007/PartnerControls">f7cc0b20-0740-44d0-a5cc-bef369407ab5</TermId>
        </TermInfo>
      </Terms>
    </DokumenttypTaxHTField0>
    <Geltungsbereich_StandortTaxHTField0 xmlns="2d8107b1-aefc-4a66-a510-c40df0681a42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Alle</TermName>
          <TermId xmlns="http://schemas.microsoft.com/office/infopath/2007/PartnerControls">945dd104-b73f-44fd-be49-acad593636cb</TermId>
        </TermInfo>
      </Terms>
    </Geltungsbereich_StandortTaxHTField0>
    <DLCPolicyLabelClientValue xmlns="2d8107b1-aefc-4a66-a510-c40df0681a42">{_UIVersionString}</DLCPolicyLabelClientValue>
    <DLCPolicyLabelLock xmlns="2d8107b1-aefc-4a66-a510-c40df0681a42" xsi:nil="true"/>
    <DLCPolicyLabelValue xmlns="2d8107b1-aefc-4a66-a510-c40df0681a42">3.0</DLCPolicyLabelValue>
    <Grund_der_Aenderung xmlns="2d8107b1-aefc-4a66-a510-c40df0681a42">Rechtschreibfehler enthalten</Grund_der_Aenderung>
    <TaxKeywordTaxHTField xmlns="86fb93b8-c02b-4be4-b8da-8a9a37753ac8">
      <Terms xmlns="http://schemas.microsoft.com/office/infopath/2007/PartnerControls">
        <TermInfo xmlns="http://schemas.microsoft.com/office/infopath/2007/PartnerControls">
          <TermName xmlns="http://schemas.microsoft.com/office/infopath/2007/PartnerControls">LSA</TermName>
          <TermId xmlns="http://schemas.microsoft.com/office/infopath/2007/PartnerControls">19bad65b-30db-4dc1-a18a-fe778d4471be</TermId>
        </TermInfo>
      </Terms>
    </TaxKeywordTaxHTField>
    <Herkunft_x0020_AbteilungTaxHTField0 xmlns="2d8107b1-aefc-4a66-a510-c40df0681a42">
      <Terms xmlns="http://schemas.microsoft.com/office/infopath/2007/PartnerControls">
        <TermInfo xmlns="http://schemas.microsoft.com/office/infopath/2007/PartnerControls">
          <TermName xmlns="http://schemas.microsoft.com/office/infopath/2007/PartnerControls">Qualitätsmanagement</TermName>
          <TermId xmlns="http://schemas.microsoft.com/office/infopath/2007/PartnerControls">5bd203e1-931c-4913-9a33-9bbffd552b05</TermId>
        </TermInfo>
      </Terms>
    </Herkunft_x0020_AbteilungTaxHTField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ormular" ma:contentTypeID="0x0101002C61E0D02DE31C4CA1B8B60717CCFBDF00E05AA09245BEB34A924FB23810B6AD18" ma:contentTypeVersion="38" ma:contentTypeDescription="Ein neues Excel-Formular erstellen" ma:contentTypeScope="" ma:versionID="fc1764b6018db9d98d48f68ab6b83caa">
  <xsd:schema xmlns:xsd="http://www.w3.org/2001/XMLSchema" xmlns:xs="http://www.w3.org/2001/XMLSchema" xmlns:p="http://schemas.microsoft.com/office/2006/metadata/properties" xmlns:ns1="http://schemas.microsoft.com/sharepoint/v3" xmlns:ns2="2d8107b1-aefc-4a66-a510-c40df0681a42" xmlns:ns3="86fb93b8-c02b-4be4-b8da-8a9a37753ac8" xmlns:ns4="559c13f8-cbbb-474e-982e-ba53c90025ed" targetNamespace="http://schemas.microsoft.com/office/2006/metadata/properties" ma:root="true" ma:fieldsID="3cd11b1cf2471866db78431c22940760" ns1:_="" ns2:_="" ns3:_="" ns4:_="">
    <xsd:import namespace="http://schemas.microsoft.com/sharepoint/v3"/>
    <xsd:import namespace="2d8107b1-aefc-4a66-a510-c40df0681a42"/>
    <xsd:import namespace="86fb93b8-c02b-4be4-b8da-8a9a37753ac8"/>
    <xsd:import namespace="559c13f8-cbbb-474e-982e-ba53c90025ed"/>
    <xsd:element name="properties">
      <xsd:complexType>
        <xsd:sequence>
          <xsd:element name="documentManagement">
            <xsd:complexType>
              <xsd:all>
                <xsd:element ref="ns2:DokumenttypTaxHTField0" minOccurs="0"/>
                <xsd:element ref="ns3:TaxCatchAll" minOccurs="0"/>
                <xsd:element ref="ns4:TaxCatchAllLabel" minOccurs="0"/>
                <xsd:element ref="ns2:Bearbeitet_von" minOccurs="0"/>
                <xsd:element ref="ns2:Erstellt_von" minOccurs="0"/>
                <xsd:element ref="ns2:Erstellt_am" minOccurs="0"/>
                <xsd:element ref="ns2:Geltungsbereich_WerkTaxHTField0" minOccurs="0"/>
                <xsd:element ref="ns2:Geltungsbereich_AbteilungTaxHTField0" minOccurs="0"/>
                <xsd:element ref="ns2:Geltungsbereich_StandortTaxHTField0" minOccurs="0"/>
                <xsd:element ref="ns2:ManagementsystemeTaxHTField0" minOccurs="0"/>
                <xsd:element ref="ns2:Pruefer" minOccurs="0"/>
                <xsd:element ref="ns2:Pruefungsdatum" minOccurs="0"/>
                <xsd:element ref="ns2:Freigeber" minOccurs="0"/>
                <xsd:element ref="ns2:Freigabedatum" minOccurs="0"/>
                <xsd:element ref="ns1:_dlc_Exempt" minOccurs="0"/>
                <xsd:element ref="ns2:DLCPolicyLabelValue" minOccurs="0"/>
                <xsd:element ref="ns2:DLCPolicyLabelClientValue" minOccurs="0"/>
                <xsd:element ref="ns2:DLCPolicyLabelLock" minOccurs="0"/>
                <xsd:element ref="ns2:Grund_der_Aenderung" minOccurs="0"/>
                <xsd:element ref="ns3:TaxKeywordTaxHTField" minOccurs="0"/>
                <xsd:element ref="ns2:Herkunft_x0020_Abteilung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7" nillable="true" ma:displayName="Von der Richtlinie ausgenommen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8107b1-aefc-4a66-a510-c40df0681a42" elementFormDefault="qualified">
    <xsd:import namespace="http://schemas.microsoft.com/office/2006/documentManagement/types"/>
    <xsd:import namespace="http://schemas.microsoft.com/office/infopath/2007/PartnerControls"/>
    <xsd:element name="DokumenttypTaxHTField0" ma:index="8" nillable="true" ma:taxonomy="true" ma:internalName="DokumenttypTaxHTField0" ma:taxonomyFieldName="Dokumenttyp" ma:displayName="Dokumentenart" ma:indexed="true" ma:readOnly="false" ma:default="" ma:fieldId="{7fb15baf-3726-4795-ad24-5d0a3c3e8f4f}" ma:sspId="4b00a758-05f4-4b11-badd-88e3884cc28d" ma:termSetId="a58390b6-432e-4eae-b98a-b8db003c1c2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earbeitet_von" ma:index="12" nillable="true" ma:displayName="Bearbeitet von" ma:list="UserInfo" ma:SharePointGroup="0" ma:internalName="Bearbeitet_von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rstellt_von" ma:index="13" nillable="true" ma:displayName="Erstellt von (Person)" ma:list="UserInfo" ma:SharePointGroup="0" ma:internalName="Erstellt_vo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rstellt_am" ma:index="14" nillable="true" ma:displayName="Erstellt am" ma:format="DateOnly" ma:internalName="Erstellt_am" ma:readOnly="false">
      <xsd:simpleType>
        <xsd:restriction base="dms:DateTime"/>
      </xsd:simpleType>
    </xsd:element>
    <xsd:element name="Geltungsbereich_WerkTaxHTField0" ma:index="15" nillable="true" ma:taxonomy="true" ma:internalName="Geltungsbereich_WerkTaxHTField0" ma:taxonomyFieldName="Geltungsbereich_Werk" ma:displayName="Geltungsbereich Organisation" ma:readOnly="false" ma:default="" ma:fieldId="{a5022a8b-8063-4519-b189-ddfaf6a4d9e7}" ma:taxonomyMulti="true" ma:sspId="4b00a758-05f4-4b11-badd-88e3884cc28d" ma:termSetId="31fb30c1-37f7-4e34-8b11-ed2e4d2cf2e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Geltungsbereich_AbteilungTaxHTField0" ma:index="17" nillable="true" ma:taxonomy="true" ma:internalName="Geltungsbereich_AbteilungTaxHTField0" ma:taxonomyFieldName="Geltungsbereich_Abteilung" ma:displayName="Geltungsbereich Abteilung" ma:readOnly="false" ma:default="" ma:fieldId="{d69b3311-f2d6-4688-b56a-8dca3590173b}" ma:taxonomyMulti="true" ma:sspId="4b00a758-05f4-4b11-badd-88e3884cc28d" ma:termSetId="255f961b-4b01-40ae-9be3-a24c9faa98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Geltungsbereich_StandortTaxHTField0" ma:index="19" nillable="true" ma:taxonomy="true" ma:internalName="Geltungsbereich_StandortTaxHTField0" ma:taxonomyFieldName="Geltungsbereich_Standort" ma:displayName="Geltungsbereich Werk" ma:readOnly="false" ma:default="" ma:fieldId="{f76c1dde-d870-4fbe-bad1-2a99afcf5304}" ma:taxonomyMulti="true" ma:sspId="4b00a758-05f4-4b11-badd-88e3884cc28d" ma:termSetId="de33beaf-beb6-4c7c-82cb-74f1dd84471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anagementsystemeTaxHTField0" ma:index="21" nillable="true" ma:taxonomy="true" ma:internalName="ManagementsystemeTaxHTField0" ma:taxonomyFieldName="Managementsysteme" ma:displayName="Managementsysteme" ma:readOnly="false" ma:default="" ma:fieldId="{956b4ae2-9ae9-435a-a6d9-59601da7bb03}" ma:taxonomyMulti="true" ma:sspId="4b00a758-05f4-4b11-badd-88e3884cc28d" ma:termSetId="0f93e1a8-316c-4121-a0c3-d22af189404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Pruefer" ma:index="23" nillable="true" ma:displayName="Prüfer" ma:list="UserInfo" ma:SharePointGroup="0" ma:internalName="Pruef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uefungsdatum" ma:index="24" nillable="true" ma:displayName="Prüfungsdatum" ma:description="Dieses Feld wird automatisch über den Workflow gefüllt" ma:format="DateOnly" ma:internalName="Pruefungsdatum" ma:readOnly="false">
      <xsd:simpleType>
        <xsd:restriction base="dms:DateTime"/>
      </xsd:simpleType>
    </xsd:element>
    <xsd:element name="Freigeber" ma:index="25" nillable="true" ma:displayName="Freigeber" ma:list="UserInfo" ma:SharePointGroup="0" ma:internalName="Freigeb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reigabedatum" ma:index="26" nillable="true" ma:displayName="Freigabedatum" ma:description="Dieses Feld wird automatisch über den Workflow gefüllt" ma:format="DateOnly" ma:internalName="Freigabedatum" ma:readOnly="false">
      <xsd:simpleType>
        <xsd:restriction base="dms:DateTime"/>
      </xsd:simpleType>
    </xsd:element>
    <xsd:element name="DLCPolicyLabelValue" ma:index="28" nillable="true" ma:displayName="Bezeichnung" ma:description="Speichert den aktuellen Wert der Bezeichnung." ma:internalName="DLCPolicyLabelValue" ma:readOnly="true">
      <xsd:simpleType>
        <xsd:restriction base="dms:Note">
          <xsd:maxLength value="255"/>
        </xsd:restriction>
      </xsd:simpleType>
    </xsd:element>
    <xsd:element name="DLCPolicyLabelClientValue" ma:index="29" nillable="true" ma:displayName="Clientbezeichnungswert" ma:description="Speichert den letzten Bezeichnungswert, der auf dem Client errechnet wurde." ma:hidden="true" ma:internalName="DLCPolicyLabelClientValue" ma:readOnly="false">
      <xsd:simpleType>
        <xsd:restriction base="dms:Note"/>
      </xsd:simpleType>
    </xsd:element>
    <xsd:element name="DLCPolicyLabelLock" ma:index="30" nillable="true" ma:displayName="Bezeichnung gesperrt" ma:description="Gibt an, ob die Bezeichnung zu aktualisieren ist, wenn Elementeigenschaften geändert werden." ma:hidden="true" ma:internalName="DLCPolicyLabelLock" ma:readOnly="false">
      <xsd:simpleType>
        <xsd:restriction base="dms:Text"/>
      </xsd:simpleType>
    </xsd:element>
    <xsd:element name="Grund_der_Aenderung" ma:index="31" nillable="true" ma:displayName="Grund der Änderung" ma:description="Bei Erstversionen bleibt dieses Feld leer" ma:internalName="Grund_x0020_der_x0020__x00c4_nderung">
      <xsd:simpleType>
        <xsd:restriction base="dms:Note">
          <xsd:maxLength value="255"/>
        </xsd:restriction>
      </xsd:simpleType>
    </xsd:element>
    <xsd:element name="Herkunft_x0020_AbteilungTaxHTField0" ma:index="35" nillable="true" ma:taxonomy="true" ma:internalName="Herkunft_x0020_AbteilungTaxHTField0" ma:taxonomyFieldName="Herkunft_x0020_Abteilung" ma:displayName="Herkunft Abteilung" ma:indexed="true" ma:fieldId="{993401e9-d594-42a0-a169-bd9ff0338339}" ma:sspId="4b00a758-05f4-4b11-badd-88e3884cc28d" ma:termSetId="999e4021-351e-4299-b646-52029666c978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fb93b8-c02b-4be4-b8da-8a9a37753ac8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iespalte &quot;Alle abfangen&quot;" ma:description="" ma:hidden="true" ma:list="{79407E8B-8C58-4139-9DFF-A5583ABD9CBF}" ma:internalName="TaxCatchAll" ma:readOnly="false" ma:showField="CatchAllData" ma:web="{559c13f8-cbbb-474e-982e-ba53c90025ed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33" nillable="true" ma:taxonomy="true" ma:internalName="TaxKeywordTaxHTField" ma:taxonomyFieldName="Schlagw_x00f6_rter" ma:displayName="Schlagwörter" ma:readOnly="false" ma:fieldId="{23f27201-bee3-471e-b2e7-b64fd8b7ca38}" ma:taxonomyMulti="true" ma:sspId="4b00a758-05f4-4b11-badd-88e3884cc28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9c13f8-cbbb-474e-982e-ba53c90025ed" elementFormDefault="qualified">
    <xsd:import namespace="http://schemas.microsoft.com/office/2006/documentManagement/types"/>
    <xsd:import namespace="http://schemas.microsoft.com/office/infopath/2007/PartnerControls"/>
    <xsd:element name="TaxCatchAllLabel" ma:index="10" nillable="true" ma:displayName="Taxonomiespalte &quot;Alle abfangen&quot;1" ma:description="" ma:hidden="true" ma:list="{79407e8b-8c58-4139-9dff-a5583abd9cbf}" ma:internalName="TaxCatchAllLabel" ma:readOnly="true" ma:showField="CatchAllDataLabel" ma:web="559c13f8-cbbb-474e-982e-ba53c90025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p:Policy xmlns:p="office.server.policy" id="" local="true">
  <p:Name>Formular (Hoch).xlsm</p:Name>
  <p:Description/>
  <p:Statement/>
  <p:PolicyItems>
    <p:PolicyItem featureId="Microsoft.Office.RecordsManagement.PolicyFeatures.PolicyLabel" staticId="0x0101002C61E0D02DE31C4CA1B8B60717CCFBDF00E05AA09245BEB34A924FB23810B6AD18|801092262" UniqueId="d99c317a-1e2a-4c52-a648-4867da2ee937">
      <p:Name>Bezeichnungen</p:Name>
      <p:Description>Generiert Bezeichnungen, die in Microsoft Office-Dokumente eingefügt werden können, um sicherzustellen, dass Dokumenteigenschaften oder sonstige wichtige Informationen beim Drucken von Dokumenten enthalten sind. Bezeichnungen können auch für die Suche nach Dokumenten verwendet werden.</p:Description>
      <p:CustomData>
        <label>
          <segment type="metadata">_UIVersionString</segment>
        </label>
      </p:CustomData>
    </p:PolicyItem>
  </p:PolicyItems>
</p:Policy>
</file>

<file path=customXml/itemProps1.xml><?xml version="1.0" encoding="utf-8"?>
<ds:datastoreItem xmlns:ds="http://schemas.openxmlformats.org/officeDocument/2006/customXml" ds:itemID="{1350BE82-857C-40A4-B1BA-7B2D90D50550}">
  <ds:schemaRefs>
    <ds:schemaRef ds:uri="http://schemas.microsoft.com/office/infopath/2007/PartnerControls"/>
    <ds:schemaRef ds:uri="http://schemas.microsoft.com/sharepoint/v3"/>
    <ds:schemaRef ds:uri="http://purl.org/dc/terms/"/>
    <ds:schemaRef ds:uri="559c13f8-cbbb-474e-982e-ba53c90025ed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86fb93b8-c02b-4be4-b8da-8a9a37753ac8"/>
    <ds:schemaRef ds:uri="2d8107b1-aefc-4a66-a510-c40df0681a4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FF43154-A151-4758-9EE7-17C00875A0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d8107b1-aefc-4a66-a510-c40df0681a42"/>
    <ds:schemaRef ds:uri="86fb93b8-c02b-4be4-b8da-8a9a37753ac8"/>
    <ds:schemaRef ds:uri="559c13f8-cbbb-474e-982e-ba53c90025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135BF7-1971-4A27-8E19-F69E05D6871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76DA116-53B8-4FED-A552-E1DDA2EC5031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Lieferantenselbstauskunft</vt:lpstr>
      <vt:lpstr>Lieferantenselbstauskunft!Druckbereich</vt:lpstr>
      <vt:lpstr>Lieferantenselbstauskunft!Drucktitel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Lieferanten Selbstauditierungsbogen Indirekte Materialien</dc:title>
  <dc:creator>klarmann</dc:creator>
  <cp:keywords>LSA</cp:keywords>
  <cp:lastModifiedBy>Gyrok, Heiko</cp:lastModifiedBy>
  <cp:lastPrinted>2015-09-14T14:09:38Z</cp:lastPrinted>
  <dcterms:created xsi:type="dcterms:W3CDTF">2006-09-16T00:00:00Z</dcterms:created>
  <dcterms:modified xsi:type="dcterms:W3CDTF">2020-02-03T07:10:51Z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0x0101002C61E0D02DE31C4CA1B8B60717CCFBDF00E05AA09245BEB34A924FB23810B6AD18</vt:lpwstr>
  </property>
  <property fmtid="{D5CDD505-2E9C-101B-9397-08002B2CF9AE}" pid="3" name="1. Prüfer">
    <vt:lpwstr/>
  </property>
  <property fmtid="{D5CDD505-2E9C-101B-9397-08002B2CF9AE}" pid="4" name="Herausgeber">
    <vt:lpwstr/>
  </property>
  <property fmtid="{D5CDD505-2E9C-101B-9397-08002B2CF9AE}" pid="5" name="Bearbeitet von">
    <vt:lpwstr/>
  </property>
  <property fmtid="{D5CDD505-2E9C-101B-9397-08002B2CF9AE}" pid="6" name="DLCPolicyLabelValue">
    <vt:lpwstr>{_UIVersionString}</vt:lpwstr>
  </property>
  <property fmtid="{D5CDD505-2E9C-101B-9397-08002B2CF9AE}" pid="7" name="DLCPolicyLabelClientValue">
    <vt:lpwstr>{_UIVersionString}</vt:lpwstr>
  </property>
  <property fmtid="{D5CDD505-2E9C-101B-9397-08002B2CF9AE}" pid="8" name="2. Prüfer">
    <vt:lpwstr/>
  </property>
  <property fmtid="{D5CDD505-2E9C-101B-9397-08002B2CF9AE}" pid="9" name="Erstellt am (Datum)">
    <vt:lpwstr/>
  </property>
  <property fmtid="{D5CDD505-2E9C-101B-9397-08002B2CF9AE}" pid="10" name="Geltungsbereich Abteilung">
    <vt:lpwstr/>
  </property>
  <property fmtid="{D5CDD505-2E9C-101B-9397-08002B2CF9AE}" pid="11" name="Datum 1. Prüfer">
    <vt:lpwstr/>
  </property>
  <property fmtid="{D5CDD505-2E9C-101B-9397-08002B2CF9AE}" pid="12" name="Managementsystem">
    <vt:lpwstr/>
  </property>
  <property fmtid="{D5CDD505-2E9C-101B-9397-08002B2CF9AE}" pid="13" name="Dokumenttyp">
    <vt:lpwstr>478;#Formular|f7cc0b20-0740-44d0-a5cc-bef369407ab5</vt:lpwstr>
  </property>
  <property fmtid="{D5CDD505-2E9C-101B-9397-08002B2CF9AE}" pid="14" name="Geltungsbereich Werk">
    <vt:lpwstr/>
  </property>
  <property fmtid="{D5CDD505-2E9C-101B-9397-08002B2CF9AE}" pid="15" name="Geltungsbereich Standort">
    <vt:lpwstr/>
  </property>
  <property fmtid="{D5CDD505-2E9C-101B-9397-08002B2CF9AE}" pid="16" name="DLCPolicyLabelLock">
    <vt:lpwstr/>
  </property>
  <property fmtid="{D5CDD505-2E9C-101B-9397-08002B2CF9AE}" pid="17" name="Datum 2. Prüfer">
    <vt:lpwstr/>
  </property>
  <property fmtid="{D5CDD505-2E9C-101B-9397-08002B2CF9AE}" pid="18" name="Geltungsbereich_Abteilung">
    <vt:lpwstr>437;#Alle|51e5f3be-fe20-4c28-a3ef-c233890b3809</vt:lpwstr>
  </property>
  <property fmtid="{D5CDD505-2E9C-101B-9397-08002B2CF9AE}" pid="19" name="Geltungsbereich_Werk">
    <vt:lpwstr>169;#DMK GmbH|10afcac6-d193-4554-a726-92299768f0c6;#445;#Euro Cheese Vertriebs-GmbH|68f7933c-a361-41e4-9c4c-9b05501c355a;#213;#Zentralkäserei Mecklenburg-Vorpommern|179e9fab-597c-45e2-a004-dcb2d39fc788;#214;#Müritz Milch GmbH|619f1b1b-3051-4747-8739-a7b69</vt:lpwstr>
  </property>
  <property fmtid="{D5CDD505-2E9C-101B-9397-08002B2CF9AE}" pid="20" name="Geltungsbereich_Standort">
    <vt:lpwstr>27;#Alle|945dd104-b73f-44fd-be49-acad593636cb</vt:lpwstr>
  </property>
  <property fmtid="{D5CDD505-2E9C-101B-9397-08002B2CF9AE}" pid="21" name="Managementsysteme">
    <vt:lpwstr>29;#Qualität|3b71dab2-6e8c-44e6-bfd3-d307c0ff625a</vt:lpwstr>
  </property>
  <property fmtid="{D5CDD505-2E9C-101B-9397-08002B2CF9AE}" pid="22" name="Herkunft Abteilung">
    <vt:lpwstr>508;#Qualitätsmanagement|5bd203e1-931c-4913-9a33-9bbffd552b05</vt:lpwstr>
  </property>
  <property fmtid="{D5CDD505-2E9C-101B-9397-08002B2CF9AE}" pid="23" name="Schlagwörter">
    <vt:lpwstr>691;#LSA|19bad65b-30db-4dc1-a18a-fe778d4471be</vt:lpwstr>
  </property>
  <property fmtid="{D5CDD505-2E9C-101B-9397-08002B2CF9AE}" pid="24" name="_AdHocReviewCycleID">
    <vt:i4>1022876927</vt:i4>
  </property>
  <property fmtid="{D5CDD505-2E9C-101B-9397-08002B2CF9AE}" pid="25" name="_NewReviewCycle">
    <vt:lpwstr/>
  </property>
  <property fmtid="{D5CDD505-2E9C-101B-9397-08002B2CF9AE}" pid="26" name="_EmailSubject">
    <vt:lpwstr>Datenschutz</vt:lpwstr>
  </property>
  <property fmtid="{D5CDD505-2E9C-101B-9397-08002B2CF9AE}" pid="27" name="_AuthorEmail">
    <vt:lpwstr>heiko.gyrok@dmk.de</vt:lpwstr>
  </property>
  <property fmtid="{D5CDD505-2E9C-101B-9397-08002B2CF9AE}" pid="28" name="_AuthorEmailDisplayName">
    <vt:lpwstr>Gyrok, Heiko</vt:lpwstr>
  </property>
</Properties>
</file>